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Городок\"/>
    </mc:Choice>
  </mc:AlternateContent>
  <bookViews>
    <workbookView xWindow="0" yWindow="0" windowWidth="15456" windowHeight="9792"/>
  </bookViews>
  <sheets>
    <sheet name="Невского 3" sheetId="1" r:id="rId1"/>
  </sheets>
  <definedNames>
    <definedName name="_xlnm.Print_Area" localSheetId="0">'Невского 3'!$A$1:$F$85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D84" i="1" l="1"/>
  <c r="D83" i="1"/>
  <c r="D64" i="1"/>
  <c r="D60" i="1"/>
  <c r="D57" i="1"/>
  <c r="D51" i="1"/>
  <c r="D45" i="1"/>
  <c r="D40" i="1"/>
  <c r="D36" i="1"/>
  <c r="D34" i="1"/>
  <c r="D19" i="1"/>
  <c r="D17" i="1"/>
  <c r="D14" i="1"/>
  <c r="C93" i="1"/>
  <c r="B93" i="1"/>
  <c r="D92" i="1"/>
  <c r="D93" i="1" s="1"/>
  <c r="F84" i="1" l="1"/>
</calcChain>
</file>

<file path=xl/sharedStrings.xml><?xml version="1.0" encoding="utf-8"?>
<sst xmlns="http://schemas.openxmlformats.org/spreadsheetml/2006/main" count="188" uniqueCount="134">
  <si>
    <t>2 категория</t>
  </si>
  <si>
    <t>1.</t>
  </si>
  <si>
    <t>2.</t>
  </si>
  <si>
    <t>1 раз в год</t>
  </si>
  <si>
    <t>3.</t>
  </si>
  <si>
    <t>4.</t>
  </si>
  <si>
    <t>6.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</si>
  <si>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</si>
  <si>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</si>
  <si>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</si>
  <si>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</si>
  <si>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</si>
  <si>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</si>
  <si>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</si>
  <si>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</si>
  <si>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</si>
  <si>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</si>
  <si>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</si>
  <si>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</si>
  <si>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</si>
  <si>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</si>
  <si>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</si>
  <si>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</si>
  <si>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</si>
  <si>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</si>
  <si>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</si>
  <si>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</si>
  <si>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</si>
  <si>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</si>
  <si>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</si>
  <si>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</si>
  <si>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</si>
  <si>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</si>
  <si>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</si>
  <si>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</si>
  <si>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</si>
  <si>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</si>
  <si>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</si>
  <si>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</si>
  <si>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</si>
  <si>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</si>
  <si>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</si>
  <si>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</si>
  <si>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</si>
  <si>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</si>
  <si>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</si>
  <si>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</si>
  <si>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</si>
  <si>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</si>
  <si>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</si>
  <si>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</si>
  <si>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</si>
  <si>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</si>
  <si>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</si>
  <si>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</si>
  <si>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</si>
  <si>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</si>
  <si>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</si>
  <si>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</si>
  <si>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</si>
  <si>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</si>
  <si>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</si>
  <si>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</si>
  <si>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</si>
  <si>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</si>
  <si>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</si>
  <si>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</si>
  <si>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</si>
  <si>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</si>
  <si>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</si>
  <si>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</si>
  <si>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</si>
  <si>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</si>
  <si>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</si>
  <si>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</si>
  <si>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</si>
  <si>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</si>
  <si>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</si>
  <si>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</si>
  <si>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</si>
  <si>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</si>
  <si>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</si>
  <si>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</si>
  <si>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</si>
  <si>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</si>
  <si>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</si>
  <si>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</si>
  <si>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</si>
  <si>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</si>
  <si>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</si>
  <si>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</si>
  <si>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</si>
  <si>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</si>
  <si>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</si>
  <si>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</si>
  <si>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</si>
  <si>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Установка насоса для откачки воды из подвала-1шт</t>
  </si>
  <si>
    <t>март</t>
  </si>
  <si>
    <t>Ремонт отмостки-40м2</t>
  </si>
  <si>
    <t>май-сентябрь</t>
  </si>
  <si>
    <t>Всего в год руб. за __752,8_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</si>
  <si>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</si>
  <si>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</si>
  <si>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</si>
  <si>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</si>
  <si>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</si>
  <si>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3 по ул. Невского </t>
    </r>
    <r>
      <rPr>
        <b/>
        <sz val="9"/>
        <color theme="1"/>
        <rFont val="Times New Roman"/>
        <family val="1"/>
        <charset val="204"/>
      </rPr>
      <t xml:space="preserve"> города Белогорск </t>
    </r>
  </si>
  <si>
    <r>
      <t xml:space="preserve">                               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</si>
  <si>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Год первого планируемого капитального ремонта в соответствии с региональной программой</t>
  </si>
  <si>
    <t>2026г-2028г</t>
  </si>
  <si>
    <t>Год постройки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</si>
  <si>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</si>
  <si>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</si>
  <si>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</si>
  <si>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</si>
  <si>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 кв.м.</t>
  </si>
  <si>
    <t>Площадь  подвала. кв м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</si>
  <si>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</si>
  <si>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</si>
  <si>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</si>
  <si>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</si>
  <si>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</si>
  <si>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</si>
  <si>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</si>
  <si>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</si>
  <si>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</si>
  <si>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</si>
  <si>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</si>
  <si>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№ п/п</t>
  </si>
  <si>
    <t>Наименование работ, услуг</t>
  </si>
  <si>
    <t>Периодичность (график, срок) выполнения</t>
  </si>
  <si>
    <t>Плановая стоимость работ и услуг на 2019г., руб.</t>
  </si>
  <si>
    <t>Фактическое выполнение работ и  услуг в 2019г., руб.</t>
  </si>
  <si>
    <t>Стоимость работ, услуг в расчете на 1 кв.м. общей площади помещений в месяц,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</si>
</sst>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0" fillId="0" borderId="5" xfId="0" applyNumberForma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Fill="1" applyAlignment="1"/>
    <xf numFmtId="2" fontId="8" fillId="0" borderId="0" xfId="0" applyNumberFormat="1" applyFont="1" applyAlignment="1">
      <alignment horizontal="right"/>
    </xf>
    <xf numFmtId="2" fontId="8" fillId="0" borderId="0" xfId="0" applyNumberFormat="1" applyFont="1"/>
    <xf numFmtId="1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Fill="1" applyAlignment="1">
      <alignment horizontal="right"/>
    </xf>
    <xf numFmtId="2" fontId="8" fillId="0" borderId="0" xfId="0" applyNumberFormat="1" applyFont="1" applyFill="1"/>
    <xf numFmtId="2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2" fontId="7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Alignment="1"/>
    <xf numFmtId="0" fontId="1" fillId="0" borderId="18" xfId="0" applyFont="1" applyBorder="1" applyAlignment="1">
      <alignment horizontal="center" vertical="center" wrapText="1"/>
    </xf>
    <xf numFmtId="0" fontId="11" fillId="0" borderId="0" xfId="0" applyFont="1"/>
    <xf numFmtId="4" fontId="11" fillId="0" borderId="0" xfId="0" applyNumberFormat="1" applyFont="1"/>
    <xf numFmtId="0" fontId="10" fillId="0" borderId="0" xfId="0" applyFont="1"/>
    <xf numFmtId="0" fontId="13" fillId="0" borderId="0" xfId="0" applyFont="1"/>
    <xf numFmtId="0" fontId="14" fillId="0" borderId="8" xfId="0" applyFont="1" applyBorder="1"/>
    <xf numFmtId="4" fontId="1" fillId="0" borderId="5" xfId="1" applyNumberFormat="1" applyFont="1" applyFill="1" applyBorder="1" applyAlignment="1">
      <alignment horizontal="center" vertical="top"/>
    </xf>
    <xf numFmtId="4" fontId="1" fillId="0" borderId="5" xfId="2" applyNumberFormat="1" applyFont="1" applyFill="1" applyBorder="1" applyAlignment="1">
      <alignment horizontal="center" vertical="top"/>
    </xf>
    <xf numFmtId="4" fontId="1" fillId="0" borderId="5" xfId="3" applyNumberFormat="1" applyFont="1" applyFill="1" applyBorder="1" applyAlignment="1">
      <alignment horizontal="center" vertical="top"/>
    </xf>
    <xf numFmtId="0" fontId="13" fillId="0" borderId="5" xfId="0" applyFont="1" applyBorder="1" applyAlignment="1">
      <alignment horizontal="left"/>
    </xf>
    <xf numFmtId="4" fontId="13" fillId="0" borderId="5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center" vertical="center" wrapText="1"/>
    </xf>
    <xf numFmtId="0" fontId="3" fillId="0" borderId="18" xfId="0" applyFont="1" applyBorder="1" applyAlignment="1">
      <alignment wrapText="1"/>
    </xf>
    <xf numFmtId="0" fontId="5" fillId="0" borderId="36" xfId="0" applyFont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4" fontId="1" fillId="0" borderId="0" xfId="3" applyNumberFormat="1" applyFont="1" applyFill="1" applyBorder="1" applyAlignment="1">
      <alignment horizontal="center" vertical="top"/>
    </xf>
    <xf numFmtId="4" fontId="13" fillId="0" borderId="0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2" fontId="5" fillId="0" borderId="24" xfId="0" applyNumberFormat="1" applyFont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right"/>
    </xf>
    <xf numFmtId="0" fontId="1" fillId="0" borderId="1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wrapText="1"/>
    </xf>
    <xf numFmtId="0" fontId="14" fillId="0" borderId="9" xfId="0" applyFont="1" applyBorder="1" applyAlignment="1">
      <alignment wrapText="1"/>
    </xf>
    <xf numFmtId="2" fontId="7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theme="8" tint="0.79998168889431442"/>
  </sheetPr>
  <dimension ref="A1:K96"/>
  <sheetViews>
    <sheetView tabSelected="1" topLeftCell="A78" workbookViewId="0">
      <selection activeCell="J85" sqref="J85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customWidth="1"/>
    <col min="6" max="6" width="0.109375" customWidth="1"/>
    <col min="7" max="7" width="8.5546875" hidden="1" customWidth="1"/>
    <col min="8" max="8" width="11.109375" hidden="1" customWidth="1"/>
    <col min="9" max="9" width="9.109375" customWidth="1"/>
  </cols>
  <sheetData>
    <row r="1" spans="1:9" x14ac:dyDescent="0.3">
      <c r="D1" t="s">
        <v>0</v>
      </c>
    </row>
    <row r="2" spans="1:9" ht="30" customHeight="1" x14ac:dyDescent="0.3">
      <c r="A2" s="95" t="s">
        <v>105</v>
      </c>
      <c r="B2" s="95"/>
      <c r="C2" s="95"/>
      <c r="D2" s="95"/>
      <c r="E2" s="50"/>
      <c r="F2" s="40"/>
      <c r="G2" s="40"/>
      <c r="H2" s="40"/>
      <c r="I2" s="40"/>
    </row>
    <row r="3" spans="1:9" x14ac:dyDescent="0.3">
      <c r="A3" s="96" t="s">
        <v>106</v>
      </c>
      <c r="B3" s="96"/>
      <c r="C3" s="96"/>
      <c r="D3" s="96"/>
      <c r="E3" s="51"/>
      <c r="F3" s="40"/>
      <c r="G3" s="40"/>
      <c r="H3" s="40"/>
      <c r="I3" s="40"/>
    </row>
    <row r="4" spans="1:9" x14ac:dyDescent="0.3">
      <c r="A4" s="97" t="s">
        <v>107</v>
      </c>
      <c r="B4" s="97"/>
      <c r="C4" s="97"/>
      <c r="D4" s="97"/>
      <c r="E4" s="52"/>
      <c r="F4" s="40"/>
      <c r="G4" s="40"/>
      <c r="H4" s="40"/>
      <c r="I4" s="40"/>
    </row>
    <row r="5" spans="1:9" x14ac:dyDescent="0.3">
      <c r="A5" s="41" t="s">
        <v>108</v>
      </c>
      <c r="B5" s="41"/>
      <c r="C5" s="41"/>
      <c r="D5" s="41" t="s">
        <v>109</v>
      </c>
      <c r="E5" s="41"/>
      <c r="F5" s="41"/>
    </row>
    <row r="6" spans="1:9" x14ac:dyDescent="0.3">
      <c r="A6" s="42"/>
      <c r="B6" s="43"/>
      <c r="C6" s="42" t="s">
        <v>110</v>
      </c>
      <c r="D6" s="44">
        <v>1977</v>
      </c>
      <c r="E6" s="44"/>
      <c r="F6" s="40"/>
      <c r="G6" s="40"/>
      <c r="H6" s="40"/>
      <c r="I6" s="40"/>
    </row>
    <row r="7" spans="1:9" x14ac:dyDescent="0.3">
      <c r="A7" s="42"/>
      <c r="B7" s="43"/>
      <c r="C7" s="42" t="s">
        <v>111</v>
      </c>
      <c r="D7" s="45">
        <v>2</v>
      </c>
      <c r="E7" s="45"/>
      <c r="F7" s="40"/>
      <c r="G7" s="40"/>
      <c r="H7" s="40"/>
      <c r="I7" s="40"/>
    </row>
    <row r="8" spans="1:9" x14ac:dyDescent="0.3">
      <c r="A8" s="46"/>
      <c r="B8" s="47"/>
      <c r="C8" s="46" t="s">
        <v>112</v>
      </c>
      <c r="D8" s="48">
        <v>2</v>
      </c>
      <c r="E8" s="48"/>
      <c r="F8" s="40"/>
      <c r="G8" s="40"/>
      <c r="H8" s="40"/>
      <c r="I8" s="40"/>
    </row>
    <row r="9" spans="1:9" x14ac:dyDescent="0.3">
      <c r="A9" s="46"/>
      <c r="B9" s="47"/>
      <c r="C9" s="46" t="s">
        <v>113</v>
      </c>
      <c r="D9" s="48">
        <v>16</v>
      </c>
      <c r="E9" s="48"/>
      <c r="F9" s="40"/>
      <c r="G9" s="40"/>
      <c r="H9" s="40"/>
      <c r="I9" s="40"/>
    </row>
    <row r="10" spans="1:9" x14ac:dyDescent="0.3">
      <c r="A10" s="46"/>
      <c r="B10" s="47"/>
      <c r="C10" s="46" t="s">
        <v>114</v>
      </c>
      <c r="D10" s="48">
        <v>752.6</v>
      </c>
      <c r="E10" s="48"/>
      <c r="F10" s="40"/>
      <c r="G10" s="40"/>
      <c r="H10" s="40"/>
      <c r="I10" s="40"/>
    </row>
    <row r="11" spans="1:9" x14ac:dyDescent="0.3">
      <c r="A11" s="46"/>
      <c r="B11" s="47"/>
      <c r="C11" s="46" t="s">
        <v>115</v>
      </c>
      <c r="D11" s="48">
        <v>63.6</v>
      </c>
      <c r="E11" s="48"/>
      <c r="F11" s="40"/>
      <c r="G11" s="40"/>
      <c r="H11" s="40"/>
      <c r="I11" s="40"/>
    </row>
    <row r="12" spans="1:9" ht="19.2" customHeight="1" thickBot="1" x14ac:dyDescent="0.35">
      <c r="A12"/>
      <c r="B12" s="81" t="s">
        <v>116</v>
      </c>
      <c r="C12" s="81"/>
      <c r="D12" s="49" t="s">
        <v>117</v>
      </c>
      <c r="E12" s="49"/>
    </row>
    <row r="13" spans="1:9" ht="80.25" customHeight="1" x14ac:dyDescent="0.3">
      <c r="A13" s="73" t="s">
        <v>128</v>
      </c>
      <c r="B13" s="74" t="s">
        <v>129</v>
      </c>
      <c r="C13" s="74" t="s">
        <v>130</v>
      </c>
      <c r="D13" s="75" t="s">
        <v>131</v>
      </c>
      <c r="E13" s="75" t="s">
        <v>132</v>
      </c>
      <c r="F13" s="76" t="s">
        <v>133</v>
      </c>
    </row>
    <row r="14" spans="1:9" ht="35.25" customHeight="1" x14ac:dyDescent="0.3">
      <c r="A14" s="2" t="s">
        <v>1</v>
      </c>
      <c r="B14" s="3" t="s">
        <v>7</v>
      </c>
      <c r="C14" s="4" t="s">
        <v>8</v>
      </c>
      <c r="D14" s="103">
        <f>F14*12*H14</f>
        <v>9482.760000000002</v>
      </c>
      <c r="E14" s="85">
        <v>9482.760000000002</v>
      </c>
      <c r="F14" s="104">
        <v>1.05</v>
      </c>
      <c r="H14">
        <v>752.6</v>
      </c>
    </row>
    <row r="15" spans="1:9" ht="37.5" customHeight="1" x14ac:dyDescent="0.3">
      <c r="A15" s="2" t="s">
        <v>2</v>
      </c>
      <c r="B15" s="3" t="s">
        <v>9</v>
      </c>
      <c r="C15" s="4" t="s">
        <v>10</v>
      </c>
      <c r="D15" s="103"/>
      <c r="E15" s="86"/>
      <c r="F15" s="104"/>
    </row>
    <row r="16" spans="1:9" ht="78" customHeight="1" x14ac:dyDescent="0.3">
      <c r="A16" s="2" t="s">
        <v>4</v>
      </c>
      <c r="B16" s="3" t="s">
        <v>11</v>
      </c>
      <c r="C16" s="4" t="s">
        <v>10</v>
      </c>
      <c r="D16" s="103"/>
      <c r="E16" s="87"/>
      <c r="F16" s="104"/>
    </row>
    <row r="17" spans="1:6" ht="43.5" customHeight="1" thickBot="1" x14ac:dyDescent="0.35">
      <c r="A17" s="5" t="s">
        <v>5</v>
      </c>
      <c r="B17" s="6" t="s">
        <v>12</v>
      </c>
      <c r="C17" s="9" t="s">
        <v>3</v>
      </c>
      <c r="D17" s="9">
        <f>F17*12*H14</f>
        <v>1896.5520000000001</v>
      </c>
      <c r="E17" s="53">
        <v>1896.5520000000001</v>
      </c>
      <c r="F17" s="10">
        <v>0.21</v>
      </c>
    </row>
    <row r="18" spans="1:6" x14ac:dyDescent="0.3">
      <c r="A18" s="98" t="s">
        <v>13</v>
      </c>
      <c r="B18" s="99"/>
      <c r="C18" s="99"/>
      <c r="D18" s="105"/>
      <c r="E18" s="106"/>
      <c r="F18" s="102"/>
    </row>
    <row r="19" spans="1:6" x14ac:dyDescent="0.3">
      <c r="A19" s="107" t="s">
        <v>14</v>
      </c>
      <c r="B19" s="108"/>
      <c r="C19" s="109"/>
      <c r="D19" s="85">
        <f>F19*12*H14</f>
        <v>28177.343999999997</v>
      </c>
      <c r="E19" s="82">
        <v>28177.343999999997</v>
      </c>
      <c r="F19" s="110">
        <v>3.12</v>
      </c>
    </row>
    <row r="20" spans="1:6" ht="25.5" customHeight="1" x14ac:dyDescent="0.3">
      <c r="A20" s="2" t="s">
        <v>1</v>
      </c>
      <c r="B20" s="3" t="s">
        <v>15</v>
      </c>
      <c r="C20" s="13" t="s">
        <v>16</v>
      </c>
      <c r="D20" s="86"/>
      <c r="E20" s="83"/>
      <c r="F20" s="110"/>
    </row>
    <row r="21" spans="1:6" ht="41.25" customHeight="1" x14ac:dyDescent="0.3">
      <c r="A21" s="2" t="s">
        <v>2</v>
      </c>
      <c r="B21" s="3" t="s">
        <v>17</v>
      </c>
      <c r="C21" s="13" t="s">
        <v>18</v>
      </c>
      <c r="D21" s="86"/>
      <c r="E21" s="83"/>
      <c r="F21" s="110"/>
    </row>
    <row r="22" spans="1:6" x14ac:dyDescent="0.3">
      <c r="A22" s="2" t="s">
        <v>4</v>
      </c>
      <c r="B22" s="3" t="s">
        <v>19</v>
      </c>
      <c r="C22" s="13" t="s">
        <v>16</v>
      </c>
      <c r="D22" s="86"/>
      <c r="E22" s="83"/>
      <c r="F22" s="110"/>
    </row>
    <row r="23" spans="1:6" ht="25.5" customHeight="1" x14ac:dyDescent="0.3">
      <c r="A23" s="2" t="s">
        <v>5</v>
      </c>
      <c r="B23" s="3" t="s">
        <v>20</v>
      </c>
      <c r="C23" s="13" t="s">
        <v>21</v>
      </c>
      <c r="D23" s="86"/>
      <c r="E23" s="83"/>
      <c r="F23" s="110"/>
    </row>
    <row r="24" spans="1:6" ht="21.75" customHeight="1" x14ac:dyDescent="0.3">
      <c r="A24" s="2" t="s">
        <v>22</v>
      </c>
      <c r="B24" s="3" t="s">
        <v>23</v>
      </c>
      <c r="C24" s="13" t="s">
        <v>24</v>
      </c>
      <c r="D24" s="86"/>
      <c r="E24" s="83"/>
      <c r="F24" s="110"/>
    </row>
    <row r="25" spans="1:6" ht="41.25" customHeight="1" x14ac:dyDescent="0.3">
      <c r="A25" s="2" t="s">
        <v>6</v>
      </c>
      <c r="B25" s="3" t="s">
        <v>25</v>
      </c>
      <c r="C25" s="13" t="s">
        <v>26</v>
      </c>
      <c r="D25" s="86"/>
      <c r="E25" s="83"/>
      <c r="F25" s="110"/>
    </row>
    <row r="26" spans="1:6" x14ac:dyDescent="0.3">
      <c r="A26" s="4">
        <v>8</v>
      </c>
      <c r="B26" s="3" t="s">
        <v>28</v>
      </c>
      <c r="C26" s="11" t="s">
        <v>29</v>
      </c>
      <c r="D26" s="86"/>
      <c r="E26" s="83"/>
      <c r="F26" s="110"/>
    </row>
    <row r="27" spans="1:6" x14ac:dyDescent="0.3">
      <c r="A27" s="112" t="s">
        <v>30</v>
      </c>
      <c r="B27" s="113"/>
      <c r="C27" s="113"/>
      <c r="D27" s="86"/>
      <c r="E27" s="83"/>
      <c r="F27" s="110"/>
    </row>
    <row r="28" spans="1:6" ht="48" customHeight="1" x14ac:dyDescent="0.3">
      <c r="A28" s="2">
        <v>9</v>
      </c>
      <c r="B28" s="3" t="s">
        <v>31</v>
      </c>
      <c r="C28" s="13" t="s">
        <v>32</v>
      </c>
      <c r="D28" s="86"/>
      <c r="E28" s="83"/>
      <c r="F28" s="110"/>
    </row>
    <row r="29" spans="1:6" ht="48.75" customHeight="1" x14ac:dyDescent="0.3">
      <c r="A29" s="2">
        <v>10</v>
      </c>
      <c r="B29" s="3" t="s">
        <v>33</v>
      </c>
      <c r="C29" s="13" t="s">
        <v>32</v>
      </c>
      <c r="D29" s="86"/>
      <c r="E29" s="83"/>
      <c r="F29" s="110"/>
    </row>
    <row r="30" spans="1:6" ht="47.25" customHeight="1" x14ac:dyDescent="0.3">
      <c r="A30" s="2">
        <v>11</v>
      </c>
      <c r="B30" s="3" t="s">
        <v>34</v>
      </c>
      <c r="C30" s="13" t="s">
        <v>16</v>
      </c>
      <c r="D30" s="86"/>
      <c r="E30" s="83"/>
      <c r="F30" s="110"/>
    </row>
    <row r="31" spans="1:6" ht="25.5" customHeight="1" x14ac:dyDescent="0.3">
      <c r="A31" s="2">
        <v>12</v>
      </c>
      <c r="B31" s="3" t="s">
        <v>35</v>
      </c>
      <c r="C31" s="13" t="s">
        <v>16</v>
      </c>
      <c r="D31" s="86"/>
      <c r="E31" s="83"/>
      <c r="F31" s="110"/>
    </row>
    <row r="32" spans="1:6" ht="36.75" customHeight="1" x14ac:dyDescent="0.3">
      <c r="A32" s="2">
        <v>13</v>
      </c>
      <c r="B32" s="3" t="s">
        <v>17</v>
      </c>
      <c r="C32" s="13" t="s">
        <v>36</v>
      </c>
      <c r="D32" s="86"/>
      <c r="E32" s="83"/>
      <c r="F32" s="110"/>
    </row>
    <row r="33" spans="1:6" ht="21.75" customHeight="1" x14ac:dyDescent="0.3">
      <c r="A33" s="2">
        <v>14</v>
      </c>
      <c r="B33" s="6" t="s">
        <v>37</v>
      </c>
      <c r="C33" s="14" t="s">
        <v>16</v>
      </c>
      <c r="D33" s="86"/>
      <c r="E33" s="84"/>
      <c r="F33" s="111"/>
    </row>
    <row r="34" spans="1:6" ht="103.2" customHeight="1" thickBot="1" x14ac:dyDescent="0.35">
      <c r="A34" s="33">
        <v>15</v>
      </c>
      <c r="B34" s="34" t="s">
        <v>103</v>
      </c>
      <c r="C34" s="35" t="s">
        <v>104</v>
      </c>
      <c r="D34" s="36">
        <f>F34*9*H14</f>
        <v>203.20200000000003</v>
      </c>
      <c r="E34" s="36">
        <v>203.20200000000003</v>
      </c>
      <c r="F34" s="8">
        <v>0.03</v>
      </c>
    </row>
    <row r="35" spans="1:6" x14ac:dyDescent="0.3">
      <c r="A35" s="98" t="s">
        <v>38</v>
      </c>
      <c r="B35" s="99"/>
      <c r="C35" s="100"/>
      <c r="D35" s="100"/>
      <c r="E35" s="101"/>
      <c r="F35" s="102"/>
    </row>
    <row r="36" spans="1:6" x14ac:dyDescent="0.3">
      <c r="A36" s="107" t="s">
        <v>39</v>
      </c>
      <c r="B36" s="108"/>
      <c r="C36" s="108"/>
      <c r="D36" s="103">
        <f>F36*12*H14</f>
        <v>7495.8959999999997</v>
      </c>
      <c r="E36" s="85">
        <v>7495.8959999999997</v>
      </c>
      <c r="F36" s="104">
        <v>0.83</v>
      </c>
    </row>
    <row r="37" spans="1:6" ht="98.25" customHeight="1" x14ac:dyDescent="0.3">
      <c r="A37" s="2" t="s">
        <v>1</v>
      </c>
      <c r="B37" s="3" t="s">
        <v>40</v>
      </c>
      <c r="C37" s="4" t="s">
        <v>41</v>
      </c>
      <c r="D37" s="103"/>
      <c r="E37" s="86"/>
      <c r="F37" s="104"/>
    </row>
    <row r="38" spans="1:6" ht="60.75" customHeight="1" x14ac:dyDescent="0.3">
      <c r="A38" s="2" t="s">
        <v>2</v>
      </c>
      <c r="B38" s="3" t="s">
        <v>42</v>
      </c>
      <c r="C38" s="4" t="s">
        <v>41</v>
      </c>
      <c r="D38" s="103"/>
      <c r="E38" s="86"/>
      <c r="F38" s="104"/>
    </row>
    <row r="39" spans="1:6" ht="21" customHeight="1" thickBot="1" x14ac:dyDescent="0.35">
      <c r="A39" s="5" t="s">
        <v>4</v>
      </c>
      <c r="B39" s="6" t="s">
        <v>43</v>
      </c>
      <c r="C39" s="12" t="s">
        <v>44</v>
      </c>
      <c r="D39" s="85"/>
      <c r="E39" s="88"/>
      <c r="F39" s="114"/>
    </row>
    <row r="40" spans="1:6" x14ac:dyDescent="0.3">
      <c r="A40" s="115" t="s">
        <v>45</v>
      </c>
      <c r="B40" s="116"/>
      <c r="C40" s="116"/>
      <c r="D40" s="117">
        <f>12*F40*H14</f>
        <v>10205.255999999999</v>
      </c>
      <c r="E40" s="89">
        <v>10205.255999999999</v>
      </c>
      <c r="F40" s="118">
        <v>1.1299999999999999</v>
      </c>
    </row>
    <row r="41" spans="1:6" ht="58.5" customHeight="1" x14ac:dyDescent="0.3">
      <c r="A41" s="2" t="s">
        <v>1</v>
      </c>
      <c r="B41" s="3" t="s">
        <v>46</v>
      </c>
      <c r="C41" s="4" t="s">
        <v>44</v>
      </c>
      <c r="D41" s="103"/>
      <c r="E41" s="86"/>
      <c r="F41" s="104"/>
    </row>
    <row r="42" spans="1:6" ht="42" customHeight="1" x14ac:dyDescent="0.3">
      <c r="A42" s="2" t="s">
        <v>2</v>
      </c>
      <c r="B42" s="3" t="s">
        <v>47</v>
      </c>
      <c r="C42" s="4" t="s">
        <v>3</v>
      </c>
      <c r="D42" s="103"/>
      <c r="E42" s="86"/>
      <c r="F42" s="104"/>
    </row>
    <row r="43" spans="1:6" ht="44.25" customHeight="1" x14ac:dyDescent="0.3">
      <c r="A43" s="2" t="s">
        <v>4</v>
      </c>
      <c r="B43" s="3" t="s">
        <v>48</v>
      </c>
      <c r="C43" s="4" t="s">
        <v>3</v>
      </c>
      <c r="D43" s="103"/>
      <c r="E43" s="86"/>
      <c r="F43" s="104"/>
    </row>
    <row r="44" spans="1:6" ht="45" customHeight="1" thickBot="1" x14ac:dyDescent="0.35">
      <c r="A44" s="5" t="s">
        <v>5</v>
      </c>
      <c r="B44" s="6" t="s">
        <v>49</v>
      </c>
      <c r="C44" s="9" t="s">
        <v>44</v>
      </c>
      <c r="D44" s="85"/>
      <c r="E44" s="86"/>
      <c r="F44" s="114"/>
    </row>
    <row r="45" spans="1:6" x14ac:dyDescent="0.3">
      <c r="A45" s="115" t="s">
        <v>50</v>
      </c>
      <c r="B45" s="116"/>
      <c r="C45" s="116"/>
      <c r="D45" s="119">
        <f>F45*12*H14</f>
        <v>22126.440000000002</v>
      </c>
      <c r="E45" s="86">
        <v>22126.440000000002</v>
      </c>
      <c r="F45" s="85">
        <v>2.4500000000000002</v>
      </c>
    </row>
    <row r="46" spans="1:6" ht="54.75" customHeight="1" x14ac:dyDescent="0.3">
      <c r="A46" s="2" t="s">
        <v>1</v>
      </c>
      <c r="B46" s="3" t="s">
        <v>51</v>
      </c>
      <c r="C46" s="4" t="s">
        <v>3</v>
      </c>
      <c r="D46" s="120"/>
      <c r="E46" s="86"/>
      <c r="F46" s="86"/>
    </row>
    <row r="47" spans="1:6" ht="25.5" customHeight="1" x14ac:dyDescent="0.3">
      <c r="A47" s="2" t="s">
        <v>2</v>
      </c>
      <c r="B47" s="3" t="s">
        <v>52</v>
      </c>
      <c r="C47" s="4" t="s">
        <v>3</v>
      </c>
      <c r="D47" s="120"/>
      <c r="E47" s="86"/>
      <c r="F47" s="86"/>
    </row>
    <row r="48" spans="1:6" ht="58.5" customHeight="1" x14ac:dyDescent="0.3">
      <c r="A48" s="2" t="s">
        <v>4</v>
      </c>
      <c r="B48" s="3" t="s">
        <v>53</v>
      </c>
      <c r="C48" s="4" t="s">
        <v>41</v>
      </c>
      <c r="D48" s="120"/>
      <c r="E48" s="86"/>
      <c r="F48" s="86"/>
    </row>
    <row r="49" spans="1:6" ht="32.25" customHeight="1" x14ac:dyDescent="0.3">
      <c r="A49" s="5" t="s">
        <v>5</v>
      </c>
      <c r="B49" s="6" t="s">
        <v>54</v>
      </c>
      <c r="C49" s="9" t="s">
        <v>3</v>
      </c>
      <c r="D49" s="82"/>
      <c r="E49" s="86"/>
      <c r="F49" s="86"/>
    </row>
    <row r="50" spans="1:6" ht="21.6" customHeight="1" thickBot="1" x14ac:dyDescent="0.35">
      <c r="A50" s="4">
        <v>5</v>
      </c>
      <c r="B50" s="3" t="s">
        <v>55</v>
      </c>
      <c r="C50" s="11" t="s">
        <v>3</v>
      </c>
      <c r="D50" s="15"/>
      <c r="E50" s="15"/>
      <c r="F50" s="16"/>
    </row>
    <row r="51" spans="1:6" x14ac:dyDescent="0.3">
      <c r="A51" s="115" t="s">
        <v>56</v>
      </c>
      <c r="B51" s="116"/>
      <c r="C51" s="116"/>
      <c r="D51" s="117">
        <f>F51*12*H14</f>
        <v>11289</v>
      </c>
      <c r="E51" s="85">
        <v>11289</v>
      </c>
      <c r="F51" s="121">
        <v>1.25</v>
      </c>
    </row>
    <row r="52" spans="1:6" ht="71.25" customHeight="1" x14ac:dyDescent="0.3">
      <c r="A52" s="2" t="s">
        <v>1</v>
      </c>
      <c r="B52" s="3" t="s">
        <v>57</v>
      </c>
      <c r="C52" s="3" t="s">
        <v>3</v>
      </c>
      <c r="D52" s="103"/>
      <c r="E52" s="86"/>
      <c r="F52" s="104"/>
    </row>
    <row r="53" spans="1:6" ht="31.5" customHeight="1" x14ac:dyDescent="0.3">
      <c r="A53" s="2" t="s">
        <v>2</v>
      </c>
      <c r="B53" s="3" t="s">
        <v>58</v>
      </c>
      <c r="C53" s="17" t="s">
        <v>3</v>
      </c>
      <c r="D53" s="103"/>
      <c r="E53" s="86"/>
      <c r="F53" s="104"/>
    </row>
    <row r="54" spans="1:6" ht="82.5" customHeight="1" x14ac:dyDescent="0.3">
      <c r="A54" s="2" t="s">
        <v>4</v>
      </c>
      <c r="B54" s="3" t="s">
        <v>59</v>
      </c>
      <c r="C54" s="4" t="s">
        <v>3</v>
      </c>
      <c r="D54" s="103"/>
      <c r="E54" s="86"/>
      <c r="F54" s="104"/>
    </row>
    <row r="55" spans="1:6" ht="41.25" customHeight="1" thickBot="1" x14ac:dyDescent="0.35">
      <c r="A55" s="5" t="s">
        <v>5</v>
      </c>
      <c r="B55" s="6" t="s">
        <v>60</v>
      </c>
      <c r="C55" s="7" t="s">
        <v>44</v>
      </c>
      <c r="D55" s="85"/>
      <c r="E55" s="88"/>
      <c r="F55" s="114"/>
    </row>
    <row r="56" spans="1:6" x14ac:dyDescent="0.3">
      <c r="A56" s="115" t="s">
        <v>61</v>
      </c>
      <c r="B56" s="116"/>
      <c r="C56" s="116"/>
      <c r="D56" s="116"/>
      <c r="E56" s="122"/>
      <c r="F56" s="123"/>
    </row>
    <row r="57" spans="1:6" ht="71.25" customHeight="1" x14ac:dyDescent="0.3">
      <c r="A57" s="2" t="s">
        <v>1</v>
      </c>
      <c r="B57" s="3" t="s">
        <v>62</v>
      </c>
      <c r="C57" s="17" t="s">
        <v>63</v>
      </c>
      <c r="D57" s="85">
        <f>F57*12*H14</f>
        <v>21765.192000000003</v>
      </c>
      <c r="E57" s="85">
        <v>21765.192000000003</v>
      </c>
      <c r="F57" s="104">
        <v>2.41</v>
      </c>
    </row>
    <row r="58" spans="1:6" ht="34.5" customHeight="1" thickBot="1" x14ac:dyDescent="0.35">
      <c r="A58" s="5" t="s">
        <v>2</v>
      </c>
      <c r="B58" s="6" t="s">
        <v>64</v>
      </c>
      <c r="C58" s="7" t="s">
        <v>65</v>
      </c>
      <c r="D58" s="88"/>
      <c r="E58" s="88"/>
      <c r="F58" s="114"/>
    </row>
    <row r="59" spans="1:6" x14ac:dyDescent="0.3">
      <c r="A59" s="115" t="s">
        <v>118</v>
      </c>
      <c r="B59" s="116"/>
      <c r="C59" s="116"/>
      <c r="D59" s="116"/>
      <c r="E59" s="122"/>
      <c r="F59" s="123"/>
    </row>
    <row r="60" spans="1:6" ht="16.5" customHeight="1" x14ac:dyDescent="0.3">
      <c r="A60" s="38" t="s">
        <v>1</v>
      </c>
      <c r="B60" s="3" t="s">
        <v>119</v>
      </c>
      <c r="C60" s="39" t="s">
        <v>27</v>
      </c>
      <c r="D60" s="103">
        <f>F60*3*H14</f>
        <v>5305.8300000000008</v>
      </c>
      <c r="E60" s="85">
        <v>5305.8300000000008</v>
      </c>
      <c r="F60" s="104">
        <v>2.35</v>
      </c>
    </row>
    <row r="61" spans="1:6" ht="21" customHeight="1" x14ac:dyDescent="0.3">
      <c r="A61" s="38" t="s">
        <v>2</v>
      </c>
      <c r="B61" s="3" t="s">
        <v>120</v>
      </c>
      <c r="C61" s="39" t="s">
        <v>8</v>
      </c>
      <c r="D61" s="103"/>
      <c r="E61" s="86"/>
      <c r="F61" s="104"/>
    </row>
    <row r="62" spans="1:6" ht="43.5" customHeight="1" thickBot="1" x14ac:dyDescent="0.35">
      <c r="A62" s="5" t="s">
        <v>4</v>
      </c>
      <c r="B62" s="6" t="s">
        <v>121</v>
      </c>
      <c r="C62" s="37" t="s">
        <v>27</v>
      </c>
      <c r="D62" s="85"/>
      <c r="E62" s="88"/>
      <c r="F62" s="114"/>
    </row>
    <row r="63" spans="1:6" ht="15" customHeight="1" x14ac:dyDescent="0.3">
      <c r="A63" s="115" t="s">
        <v>66</v>
      </c>
      <c r="B63" s="116"/>
      <c r="C63" s="116"/>
      <c r="D63" s="116"/>
      <c r="E63" s="122"/>
      <c r="F63" s="123"/>
    </row>
    <row r="64" spans="1:6" ht="78.75" customHeight="1" x14ac:dyDescent="0.3">
      <c r="A64" s="2" t="s">
        <v>1</v>
      </c>
      <c r="B64" s="3" t="s">
        <v>67</v>
      </c>
      <c r="C64" s="17" t="s">
        <v>68</v>
      </c>
      <c r="D64" s="85">
        <f>F64*12*H14</f>
        <v>34770.120000000003</v>
      </c>
      <c r="E64" s="85">
        <v>34770.120000000003</v>
      </c>
      <c r="F64" s="114">
        <v>3.85</v>
      </c>
    </row>
    <row r="65" spans="1:6" ht="70.5" customHeight="1" x14ac:dyDescent="0.3">
      <c r="A65" s="2" t="s">
        <v>2</v>
      </c>
      <c r="B65" s="3" t="s">
        <v>69</v>
      </c>
      <c r="C65" s="17" t="s">
        <v>68</v>
      </c>
      <c r="D65" s="86"/>
      <c r="E65" s="86"/>
      <c r="F65" s="124"/>
    </row>
    <row r="66" spans="1:6" ht="67.5" customHeight="1" x14ac:dyDescent="0.3">
      <c r="A66" s="126" t="s">
        <v>4</v>
      </c>
      <c r="B66" s="3" t="s">
        <v>70</v>
      </c>
      <c r="C66" s="103" t="s">
        <v>71</v>
      </c>
      <c r="D66" s="86"/>
      <c r="E66" s="86"/>
      <c r="F66" s="124"/>
    </row>
    <row r="67" spans="1:6" ht="30.75" customHeight="1" x14ac:dyDescent="0.3">
      <c r="A67" s="126"/>
      <c r="B67" s="3" t="s">
        <v>72</v>
      </c>
      <c r="C67" s="103"/>
      <c r="D67" s="86"/>
      <c r="E67" s="86"/>
      <c r="F67" s="124"/>
    </row>
    <row r="68" spans="1:6" ht="76.5" customHeight="1" x14ac:dyDescent="0.3">
      <c r="A68" s="126"/>
      <c r="B68" s="3" t="s">
        <v>73</v>
      </c>
      <c r="C68" s="103"/>
      <c r="D68" s="86"/>
      <c r="E68" s="86"/>
      <c r="F68" s="124"/>
    </row>
    <row r="69" spans="1:6" ht="54.75" customHeight="1" x14ac:dyDescent="0.3">
      <c r="A69" s="126"/>
      <c r="B69" s="3" t="s">
        <v>74</v>
      </c>
      <c r="C69" s="103"/>
      <c r="D69" s="86"/>
      <c r="E69" s="86"/>
      <c r="F69" s="124"/>
    </row>
    <row r="70" spans="1:6" ht="80.25" customHeight="1" x14ac:dyDescent="0.3">
      <c r="A70" s="2" t="s">
        <v>5</v>
      </c>
      <c r="B70" s="3" t="s">
        <v>75</v>
      </c>
      <c r="C70" s="17" t="s">
        <v>76</v>
      </c>
      <c r="D70" s="86"/>
      <c r="E70" s="86"/>
      <c r="F70" s="124"/>
    </row>
    <row r="71" spans="1:6" ht="48" customHeight="1" x14ac:dyDescent="0.3">
      <c r="A71" s="2">
        <v>5</v>
      </c>
      <c r="B71" s="3" t="s">
        <v>101</v>
      </c>
      <c r="C71" s="4" t="s">
        <v>77</v>
      </c>
      <c r="D71" s="86"/>
      <c r="E71" s="86"/>
      <c r="F71" s="124"/>
    </row>
    <row r="72" spans="1:6" ht="71.25" customHeight="1" x14ac:dyDescent="0.3">
      <c r="A72" s="2">
        <v>6</v>
      </c>
      <c r="B72" s="3" t="s">
        <v>78</v>
      </c>
      <c r="C72" s="4" t="s">
        <v>27</v>
      </c>
      <c r="D72" s="86"/>
      <c r="E72" s="86"/>
      <c r="F72" s="124"/>
    </row>
    <row r="73" spans="1:6" ht="53.25" customHeight="1" x14ac:dyDescent="0.3">
      <c r="A73" s="2">
        <v>7</v>
      </c>
      <c r="B73" s="3" t="s">
        <v>79</v>
      </c>
      <c r="C73" s="4" t="s">
        <v>41</v>
      </c>
      <c r="D73" s="86"/>
      <c r="E73" s="86"/>
      <c r="F73" s="124"/>
    </row>
    <row r="74" spans="1:6" ht="81" customHeight="1" x14ac:dyDescent="0.3">
      <c r="A74" s="2">
        <v>8</v>
      </c>
      <c r="B74" s="3" t="s">
        <v>80</v>
      </c>
      <c r="C74" s="4" t="s">
        <v>81</v>
      </c>
      <c r="D74" s="86"/>
      <c r="E74" s="86"/>
      <c r="F74" s="124"/>
    </row>
    <row r="75" spans="1:6" ht="94.5" customHeight="1" x14ac:dyDescent="0.3">
      <c r="A75" s="2">
        <v>9</v>
      </c>
      <c r="B75" s="3" t="s">
        <v>82</v>
      </c>
      <c r="C75" s="18" t="s">
        <v>83</v>
      </c>
      <c r="D75" s="86"/>
      <c r="E75" s="86"/>
      <c r="F75" s="124"/>
    </row>
    <row r="76" spans="1:6" ht="57" customHeight="1" x14ac:dyDescent="0.3">
      <c r="A76" s="2">
        <v>10</v>
      </c>
      <c r="B76" s="3" t="s">
        <v>102</v>
      </c>
      <c r="C76" s="18" t="s">
        <v>84</v>
      </c>
      <c r="D76" s="86"/>
      <c r="E76" s="86"/>
      <c r="F76" s="124"/>
    </row>
    <row r="77" spans="1:6" ht="36" customHeight="1" x14ac:dyDescent="0.3">
      <c r="A77" s="2">
        <v>11</v>
      </c>
      <c r="B77" s="3" t="s">
        <v>85</v>
      </c>
      <c r="C77" s="18" t="s">
        <v>86</v>
      </c>
      <c r="D77" s="86"/>
      <c r="E77" s="86"/>
      <c r="F77" s="124"/>
    </row>
    <row r="78" spans="1:6" ht="42" customHeight="1" x14ac:dyDescent="0.3">
      <c r="A78" s="2">
        <v>12</v>
      </c>
      <c r="B78" s="3" t="s">
        <v>87</v>
      </c>
      <c r="C78" s="18" t="s">
        <v>88</v>
      </c>
      <c r="D78" s="86"/>
      <c r="E78" s="86"/>
      <c r="F78" s="124"/>
    </row>
    <row r="79" spans="1:6" ht="103.5" customHeight="1" thickBot="1" x14ac:dyDescent="0.35">
      <c r="A79" s="2">
        <v>13</v>
      </c>
      <c r="B79" s="3" t="s">
        <v>89</v>
      </c>
      <c r="C79" s="18" t="s">
        <v>90</v>
      </c>
      <c r="D79" s="86"/>
      <c r="E79" s="86"/>
      <c r="F79" s="124"/>
    </row>
    <row r="80" spans="1:6" ht="78.75" hidden="1" customHeight="1" thickBot="1" x14ac:dyDescent="0.35">
      <c r="A80" s="5" t="s">
        <v>91</v>
      </c>
      <c r="B80" s="6" t="s">
        <v>92</v>
      </c>
      <c r="C80" s="9" t="s">
        <v>93</v>
      </c>
      <c r="D80" s="88"/>
      <c r="E80" s="64"/>
      <c r="F80" s="125"/>
    </row>
    <row r="81" spans="1:11" x14ac:dyDescent="0.3">
      <c r="A81" s="115" t="s">
        <v>94</v>
      </c>
      <c r="B81" s="116"/>
      <c r="C81" s="116"/>
      <c r="D81" s="116"/>
      <c r="E81" s="122"/>
      <c r="F81" s="123"/>
    </row>
    <row r="82" spans="1:11" hidden="1" x14ac:dyDescent="0.3">
      <c r="A82" s="2" t="s">
        <v>95</v>
      </c>
      <c r="B82" s="19"/>
      <c r="C82" s="20"/>
      <c r="D82" s="21"/>
      <c r="E82" s="65"/>
      <c r="F82" s="22"/>
    </row>
    <row r="83" spans="1:11" x14ac:dyDescent="0.3">
      <c r="A83" s="23">
        <v>1</v>
      </c>
      <c r="B83" s="3" t="s">
        <v>96</v>
      </c>
      <c r="C83" s="24" t="s">
        <v>97</v>
      </c>
      <c r="D83" s="25">
        <f>H84*12*F83</f>
        <v>3794.1119999999992</v>
      </c>
      <c r="E83" s="25"/>
      <c r="F83" s="26">
        <v>0.42</v>
      </c>
    </row>
    <row r="84" spans="1:11" x14ac:dyDescent="0.3">
      <c r="A84" s="23">
        <v>2</v>
      </c>
      <c r="B84" s="3" t="s">
        <v>98</v>
      </c>
      <c r="C84" s="24" t="s">
        <v>99</v>
      </c>
      <c r="D84" s="25">
        <f>F84*12*H84</f>
        <v>32340.288</v>
      </c>
      <c r="E84" s="25">
        <f>D84+D83</f>
        <v>36134.400000000001</v>
      </c>
      <c r="F84" s="26">
        <f>4-F83</f>
        <v>3.58</v>
      </c>
      <c r="H84">
        <v>752.8</v>
      </c>
    </row>
    <row r="85" spans="1:11" ht="33" customHeight="1" thickBot="1" x14ac:dyDescent="0.35">
      <c r="A85" s="27"/>
      <c r="B85" s="28" t="s">
        <v>100</v>
      </c>
      <c r="C85" s="29"/>
      <c r="D85" s="77">
        <v>196493.37000000002</v>
      </c>
      <c r="E85" s="66">
        <v>196493.37000000002</v>
      </c>
      <c r="F85" s="30"/>
      <c r="K85" s="31"/>
    </row>
    <row r="86" spans="1:11" x14ac:dyDescent="0.3">
      <c r="A86" s="32"/>
      <c r="K86" s="31"/>
    </row>
    <row r="87" spans="1:11" s="56" customFormat="1" x14ac:dyDescent="0.3">
      <c r="A87" s="57"/>
      <c r="B87" s="90" t="s">
        <v>122</v>
      </c>
      <c r="C87" s="90"/>
      <c r="D87" s="90"/>
      <c r="E87" s="67"/>
    </row>
    <row r="88" spans="1:11" x14ac:dyDescent="0.3">
      <c r="A88" s="91"/>
      <c r="B88" s="91" t="s">
        <v>123</v>
      </c>
      <c r="C88" s="91" t="s">
        <v>124</v>
      </c>
      <c r="D88" s="91" t="s">
        <v>125</v>
      </c>
      <c r="E88" s="68"/>
    </row>
    <row r="89" spans="1:11" x14ac:dyDescent="0.3">
      <c r="A89" s="92"/>
      <c r="B89" s="93"/>
      <c r="C89" s="93"/>
      <c r="D89" s="93"/>
      <c r="E89" s="69"/>
    </row>
    <row r="90" spans="1:11" x14ac:dyDescent="0.3">
      <c r="A90" s="92"/>
      <c r="B90" s="94"/>
      <c r="C90" s="94"/>
      <c r="D90" s="94"/>
      <c r="E90" s="69"/>
    </row>
    <row r="91" spans="1:11" x14ac:dyDescent="0.3">
      <c r="A91" s="58"/>
      <c r="B91" s="78" t="s">
        <v>126</v>
      </c>
      <c r="C91" s="79"/>
      <c r="D91" s="80"/>
      <c r="E91" s="70"/>
    </row>
    <row r="92" spans="1:11" x14ac:dyDescent="0.3">
      <c r="A92" s="58"/>
      <c r="B92" s="59">
        <v>196493.37000000002</v>
      </c>
      <c r="C92" s="60">
        <v>158876.22999999998</v>
      </c>
      <c r="D92" s="61">
        <f>SUM(B92-C92)</f>
        <v>37617.140000000043</v>
      </c>
      <c r="E92" s="71"/>
    </row>
    <row r="93" spans="1:11" s="56" customFormat="1" x14ac:dyDescent="0.3">
      <c r="A93" s="62" t="s">
        <v>127</v>
      </c>
      <c r="B93" s="63">
        <f>SUM(B92)</f>
        <v>196493.37000000002</v>
      </c>
      <c r="C93" s="63">
        <f t="shared" ref="C93:D93" si="0">SUM(C92)</f>
        <v>158876.22999999998</v>
      </c>
      <c r="D93" s="63">
        <f t="shared" si="0"/>
        <v>37617.140000000043</v>
      </c>
      <c r="E93" s="72"/>
    </row>
    <row r="94" spans="1:11" x14ac:dyDescent="0.3">
      <c r="A94" s="54"/>
      <c r="B94" s="54"/>
      <c r="C94" s="54"/>
      <c r="D94" s="55"/>
      <c r="E94" s="55"/>
    </row>
    <row r="95" spans="1:11" x14ac:dyDescent="0.3">
      <c r="A95" s="54"/>
      <c r="B95" s="55"/>
      <c r="C95" s="54"/>
      <c r="D95" s="54"/>
      <c r="E95" s="54"/>
    </row>
    <row r="96" spans="1:11" x14ac:dyDescent="0.3">
      <c r="A96" s="54"/>
      <c r="B96" s="55"/>
      <c r="C96" s="55"/>
      <c r="D96" s="54"/>
      <c r="E96" s="54"/>
    </row>
  </sheetData>
  <mergeCells count="51">
    <mergeCell ref="F51:F55"/>
    <mergeCell ref="A81:F81"/>
    <mergeCell ref="A56:F56"/>
    <mergeCell ref="D57:D58"/>
    <mergeCell ref="F57:F58"/>
    <mergeCell ref="A63:F63"/>
    <mergeCell ref="D64:D80"/>
    <mergeCell ref="F64:F80"/>
    <mergeCell ref="A66:A69"/>
    <mergeCell ref="C66:C69"/>
    <mergeCell ref="A59:F59"/>
    <mergeCell ref="D60:D62"/>
    <mergeCell ref="F60:F62"/>
    <mergeCell ref="F36:F39"/>
    <mergeCell ref="A40:C40"/>
    <mergeCell ref="D40:D44"/>
    <mergeCell ref="F40:F44"/>
    <mergeCell ref="A45:C45"/>
    <mergeCell ref="D45:D49"/>
    <mergeCell ref="F45:F49"/>
    <mergeCell ref="A88:A90"/>
    <mergeCell ref="B88:B90"/>
    <mergeCell ref="C88:C90"/>
    <mergeCell ref="D88:D90"/>
    <mergeCell ref="A2:D2"/>
    <mergeCell ref="A3:D3"/>
    <mergeCell ref="A4:D4"/>
    <mergeCell ref="A35:F35"/>
    <mergeCell ref="D14:D16"/>
    <mergeCell ref="F14:F16"/>
    <mergeCell ref="A18:F18"/>
    <mergeCell ref="A19:C19"/>
    <mergeCell ref="D19:D33"/>
    <mergeCell ref="F19:F33"/>
    <mergeCell ref="A27:C27"/>
    <mergeCell ref="A36:C36"/>
    <mergeCell ref="B91:D91"/>
    <mergeCell ref="B12:C12"/>
    <mergeCell ref="E19:E33"/>
    <mergeCell ref="E14:E16"/>
    <mergeCell ref="E36:E39"/>
    <mergeCell ref="E40:E44"/>
    <mergeCell ref="E45:E49"/>
    <mergeCell ref="E51:E55"/>
    <mergeCell ref="E57:E58"/>
    <mergeCell ref="E60:E62"/>
    <mergeCell ref="E64:E79"/>
    <mergeCell ref="B87:D87"/>
    <mergeCell ref="D36:D39"/>
    <mergeCell ref="A51:C51"/>
    <mergeCell ref="D51:D55"/>
  </mergeCells>
  <pageMargins left="0.7" right="0.7" top="0.75" bottom="0.75" header="0.3" footer="0.3"/>
  <pageSetup paperSize="9" scale="93" orientation="portrait" r:id="rId1"/>
  <rowBreaks count="1" manualBreakCount="1">
    <brk id="4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3</vt:lpstr>
      <vt:lpstr>'Невского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2018-12-12T05:06:35Z</dcterms:created>
  <dcterms:modified xsi:type="dcterms:W3CDTF">2020-03-19T05:38:12Z</dcterms:modified>
</cp:coreProperties>
</file>