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5А" sheetId="1" r:id="rId1"/>
  </sheets>
  <definedNames>
    <definedName name="_xlnm.Print_Area" localSheetId="0">'50 лет Комсомола 125А'!$A$1:$F$104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B111" i="1"/>
  <c r="D110" i="1"/>
  <c r="D111" i="1" s="1"/>
  <c r="D48" i="1" l="1"/>
  <c r="D81" i="1"/>
  <c r="D77" i="1"/>
  <c r="D74" i="1"/>
  <c r="D68" i="1"/>
  <c r="D62" i="1"/>
  <c r="D52" i="1"/>
  <c r="D45" i="1"/>
  <c r="D29" i="1"/>
  <c r="D27" i="1"/>
  <c r="D24" i="1"/>
  <c r="D22" i="1"/>
  <c r="D17" i="1"/>
  <c r="D57" i="1" l="1"/>
  <c r="D46" i="1"/>
  <c r="I103" i="1"/>
  <c r="F103" i="1"/>
  <c r="D103" i="1" s="1"/>
  <c r="I100" i="1"/>
  <c r="I105" i="1" l="1"/>
  <c r="D102" i="1"/>
  <c r="D104" i="1" s="1"/>
</calcChain>
</file>

<file path=xl/sharedStrings.xml><?xml version="1.0" encoding="utf-8"?>
<sst xmlns="http://schemas.openxmlformats.org/spreadsheetml/2006/main" count="226" uniqueCount="149">
  <si>
    <t>1 категория</t>
  </si>
  <si>
    <t>Перечень работ и услуг по содержанию и ремонту общего имущества в многоквартирном доме № 125Апо ул. 50 лет Комсоиола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</si>
  <si>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</si>
  <si>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</si>
  <si>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</si>
  <si>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</si>
  <si>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</si>
  <si>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</si>
  <si>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</si>
  <si>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</si>
  <si>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</si>
  <si>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</si>
  <si>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</si>
  <si>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</si>
  <si>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</si>
  <si>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</si>
  <si>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</si>
  <si>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</si>
  <si>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</si>
  <si>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</si>
  <si>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</si>
  <si>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</si>
  <si>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</si>
  <si>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</si>
  <si>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</si>
  <si>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</si>
  <si>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</si>
  <si>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</si>
  <si>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</si>
  <si>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</si>
  <si>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</si>
  <si>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</si>
  <si>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</si>
  <si>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</si>
  <si>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</si>
  <si>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</si>
  <si>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</si>
  <si>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</si>
  <si>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</si>
  <si>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</si>
  <si>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</si>
  <si>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</si>
  <si>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</si>
  <si>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</si>
  <si>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</si>
  <si>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</si>
  <si>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</si>
  <si>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</si>
  <si>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</si>
  <si>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</si>
  <si>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</si>
  <si>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</si>
  <si>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</si>
  <si>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</si>
  <si>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</si>
  <si>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</si>
  <si>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</si>
  <si>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</si>
  <si>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</si>
  <si>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</si>
  <si>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</si>
  <si>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</si>
  <si>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</si>
  <si>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</si>
  <si>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</si>
  <si>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</si>
  <si>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</si>
  <si>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</si>
  <si>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</si>
  <si>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</si>
  <si>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</si>
  <si>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</si>
  <si>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</si>
  <si>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</si>
  <si>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</si>
  <si>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</si>
  <si>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</si>
  <si>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</si>
  <si>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</si>
  <si>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</si>
  <si>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</si>
  <si>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</si>
  <si>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</si>
  <si>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</si>
  <si>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</si>
  <si>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</si>
  <si>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</si>
  <si>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</si>
  <si>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</si>
  <si>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</si>
  <si>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</si>
  <si>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</si>
  <si>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</si>
  <si>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</si>
  <si>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</si>
  <si>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</si>
  <si>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</si>
  <si>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</si>
  <si>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</si>
  <si>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</si>
  <si>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</si>
  <si>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</si>
  <si>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</si>
  <si>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</si>
  <si>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</si>
  <si>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</si>
  <si>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</si>
  <si>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</si>
  <si>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</si>
  <si>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</si>
  <si>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</si>
  <si>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</si>
  <si>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</si>
  <si>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</si>
  <si>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Устройсто ограждения вокруг клумб- 12пм</t>
  </si>
  <si>
    <t>май</t>
  </si>
  <si>
    <t>Устройство козырьков над входами в подъезды с выносом на 1,5м -2подъезда</t>
  </si>
  <si>
    <t>май-сентябрь</t>
  </si>
  <si>
    <t>Всего в год  за 841,9кв.м.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</si>
  <si>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</si>
  <si>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</si>
  <si>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</si>
  <si>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</si>
  <si>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</si>
  <si>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125А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</si>
  <si>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</si>
  <si>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</si>
  <si>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</si>
  <si>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</si>
  <si>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</si>
  <si>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</si>
  <si>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</si>
  <si>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</si>
  <si>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кв.м.</t>
  </si>
  <si>
    <t xml:space="preserve">Площадь подвальных помещений,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</si>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</sst>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1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I111"/>
  <sheetViews>
    <sheetView tabSelected="1" topLeftCell="A76" workbookViewId="0">
      <selection activeCell="A80" sqref="A80:F8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6" customWidth="1"/>
    <col min="5" max="5" width="12.21875" style="36" customWidth="1"/>
    <col min="6" max="6" width="11.44140625" hidden="1" customWidth="1"/>
    <col min="7" max="7" width="8.6640625" hidden="1" customWidth="1"/>
    <col min="8" max="8" width="8.88671875" hidden="1" customWidth="1"/>
    <col min="9" max="9" width="9.88671875" hidden="1" customWidth="1"/>
  </cols>
  <sheetData>
    <row r="1" spans="1:9" x14ac:dyDescent="0.3">
      <c r="D1" s="36" t="s">
        <v>0</v>
      </c>
    </row>
    <row r="2" spans="1:9" x14ac:dyDescent="0.3">
      <c r="B2" s="100" t="s">
        <v>123</v>
      </c>
      <c r="C2" s="100"/>
      <c r="D2" s="100"/>
      <c r="E2" s="100"/>
      <c r="F2" s="100"/>
      <c r="G2" s="50"/>
      <c r="H2" s="50"/>
    </row>
    <row r="3" spans="1:9" x14ac:dyDescent="0.3">
      <c r="B3" s="100" t="s">
        <v>124</v>
      </c>
      <c r="C3" s="100"/>
      <c r="D3" s="100"/>
      <c r="E3" s="100"/>
      <c r="F3" s="100"/>
      <c r="G3" s="50"/>
      <c r="H3" s="50"/>
    </row>
    <row r="4" spans="1:9" x14ac:dyDescent="0.3">
      <c r="B4" s="100" t="s">
        <v>125</v>
      </c>
      <c r="C4" s="100"/>
      <c r="D4" s="100"/>
      <c r="E4" s="100"/>
      <c r="F4" s="100"/>
    </row>
    <row r="5" spans="1:9" x14ac:dyDescent="0.3">
      <c r="B5" s="51" t="s">
        <v>126</v>
      </c>
      <c r="C5" s="52">
        <v>2011</v>
      </c>
      <c r="D5" s="52"/>
      <c r="E5" s="52"/>
      <c r="F5" s="52"/>
      <c r="G5" s="50"/>
      <c r="H5" s="50"/>
    </row>
    <row r="6" spans="1:9" x14ac:dyDescent="0.3">
      <c r="A6" s="53" t="s">
        <v>127</v>
      </c>
      <c r="B6" s="53"/>
      <c r="C6" s="53"/>
      <c r="D6" s="54" t="s">
        <v>128</v>
      </c>
      <c r="E6" s="54"/>
      <c r="F6" s="54"/>
    </row>
    <row r="7" spans="1:9" x14ac:dyDescent="0.3">
      <c r="B7" s="51" t="s">
        <v>129</v>
      </c>
      <c r="C7" s="52">
        <v>3</v>
      </c>
      <c r="D7" s="52"/>
      <c r="E7" s="52"/>
      <c r="F7" s="52"/>
      <c r="G7" s="50"/>
      <c r="H7" s="50"/>
    </row>
    <row r="8" spans="1:9" x14ac:dyDescent="0.3">
      <c r="B8" s="51" t="s">
        <v>130</v>
      </c>
      <c r="C8" s="52">
        <v>2</v>
      </c>
      <c r="D8" s="52"/>
      <c r="E8" s="52"/>
      <c r="F8" s="52"/>
      <c r="G8" s="50"/>
      <c r="H8" s="50"/>
    </row>
    <row r="9" spans="1:9" x14ac:dyDescent="0.3">
      <c r="B9" s="51" t="s">
        <v>131</v>
      </c>
      <c r="C9" s="52">
        <v>24</v>
      </c>
      <c r="D9" s="52"/>
      <c r="E9" s="52"/>
      <c r="F9" s="52"/>
      <c r="G9" s="50"/>
      <c r="H9" s="50"/>
    </row>
    <row r="10" spans="1:9" x14ac:dyDescent="0.3">
      <c r="B10" s="51" t="s">
        <v>132</v>
      </c>
      <c r="C10" s="52">
        <v>841.9</v>
      </c>
      <c r="D10" s="52"/>
      <c r="E10" s="52"/>
      <c r="F10" s="52"/>
      <c r="G10" s="50"/>
      <c r="H10" s="50"/>
    </row>
    <row r="11" spans="1:9" x14ac:dyDescent="0.3">
      <c r="B11" s="51" t="s">
        <v>133</v>
      </c>
      <c r="C11" s="52">
        <v>190.2</v>
      </c>
      <c r="D11" s="52"/>
      <c r="E11" s="52"/>
      <c r="F11" s="52"/>
      <c r="G11" s="50"/>
      <c r="H11" s="50"/>
    </row>
    <row r="12" spans="1:9" x14ac:dyDescent="0.3">
      <c r="B12" s="51" t="s">
        <v>134</v>
      </c>
      <c r="C12" s="55" t="s">
        <v>135</v>
      </c>
      <c r="D12" s="52"/>
      <c r="E12" s="52"/>
      <c r="F12" s="52"/>
      <c r="G12" s="50"/>
      <c r="H12" s="50"/>
    </row>
    <row r="13" spans="1:9" ht="13.2" customHeight="1" thickBot="1" x14ac:dyDescent="0.35"/>
    <row r="14" spans="1:9" ht="28.2" hidden="1" customHeight="1" thickBot="1" x14ac:dyDescent="0.35">
      <c r="A14" s="109" t="s">
        <v>1</v>
      </c>
      <c r="B14" s="109"/>
      <c r="C14" s="109"/>
      <c r="D14" s="109"/>
      <c r="E14" s="109"/>
      <c r="F14" s="109"/>
      <c r="I14">
        <v>841.9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59" t="s">
        <v>140</v>
      </c>
      <c r="E15" s="59" t="s">
        <v>141</v>
      </c>
      <c r="F15" s="3" t="s">
        <v>141</v>
      </c>
    </row>
    <row r="16" spans="1:9" x14ac:dyDescent="0.3">
      <c r="A16" s="89" t="s">
        <v>5</v>
      </c>
      <c r="B16" s="90"/>
      <c r="C16" s="90"/>
      <c r="D16" s="90"/>
      <c r="E16" s="110"/>
      <c r="F16" s="93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75">
        <f>I14*F17*12</f>
        <v>7577.0999999999995</v>
      </c>
      <c r="E17" s="75">
        <v>7577.0999999999995</v>
      </c>
      <c r="F17" s="87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76"/>
      <c r="E18" s="76"/>
      <c r="F18" s="87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76"/>
      <c r="E19" s="76"/>
      <c r="F19" s="87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76"/>
      <c r="E20" s="76"/>
      <c r="F20" s="87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77"/>
      <c r="E21" s="77"/>
      <c r="F21" s="87"/>
    </row>
    <row r="22" spans="1:6" ht="32.25" customHeight="1" thickBot="1" x14ac:dyDescent="0.35">
      <c r="A22" s="7" t="s">
        <v>18</v>
      </c>
      <c r="B22" s="8" t="s">
        <v>19</v>
      </c>
      <c r="C22" s="9"/>
      <c r="D22" s="37">
        <f>F22*I14*12</f>
        <v>1010.28</v>
      </c>
      <c r="E22" s="60">
        <v>1010.28</v>
      </c>
      <c r="F22" s="11">
        <v>0.1</v>
      </c>
    </row>
    <row r="23" spans="1:6" x14ac:dyDescent="0.3">
      <c r="A23" s="89" t="s">
        <v>20</v>
      </c>
      <c r="B23" s="90"/>
      <c r="C23" s="90"/>
      <c r="D23" s="90"/>
      <c r="E23" s="110"/>
      <c r="F23" s="93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94">
        <f>I14*12*F24</f>
        <v>10607.94</v>
      </c>
      <c r="E24" s="75">
        <v>10607.94</v>
      </c>
      <c r="F24" s="87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94"/>
      <c r="E25" s="76"/>
      <c r="F25" s="87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94"/>
      <c r="E26" s="77"/>
      <c r="F26" s="87"/>
    </row>
    <row r="27" spans="1:6" ht="43.5" customHeight="1" thickBot="1" x14ac:dyDescent="0.35">
      <c r="A27" s="7" t="s">
        <v>14</v>
      </c>
      <c r="B27" s="8" t="s">
        <v>26</v>
      </c>
      <c r="C27" s="12" t="s">
        <v>11</v>
      </c>
      <c r="D27" s="38">
        <f>I14*12*F27</f>
        <v>2121.5879999999997</v>
      </c>
      <c r="E27" s="57">
        <v>2121.5879999999997</v>
      </c>
      <c r="F27" s="13">
        <v>0.21</v>
      </c>
    </row>
    <row r="28" spans="1:6" x14ac:dyDescent="0.3">
      <c r="A28" s="89" t="s">
        <v>27</v>
      </c>
      <c r="B28" s="90"/>
      <c r="C28" s="90"/>
      <c r="D28" s="95"/>
      <c r="E28" s="96"/>
      <c r="F28" s="93"/>
    </row>
    <row r="29" spans="1:6" x14ac:dyDescent="0.3">
      <c r="A29" s="97" t="s">
        <v>28</v>
      </c>
      <c r="B29" s="98"/>
      <c r="C29" s="99"/>
      <c r="D29" s="75">
        <f>F29*12*I14</f>
        <v>31520.735999999997</v>
      </c>
      <c r="E29" s="72">
        <v>31520.735999999997</v>
      </c>
      <c r="F29" s="114">
        <v>3.12</v>
      </c>
    </row>
    <row r="30" spans="1:6" ht="25.5" customHeight="1" x14ac:dyDescent="0.3">
      <c r="A30" s="4" t="s">
        <v>6</v>
      </c>
      <c r="B30" s="5" t="s">
        <v>29</v>
      </c>
      <c r="C30" s="14" t="s">
        <v>30</v>
      </c>
      <c r="D30" s="76"/>
      <c r="E30" s="73"/>
      <c r="F30" s="114"/>
    </row>
    <row r="31" spans="1:6" ht="41.25" customHeight="1" x14ac:dyDescent="0.3">
      <c r="A31" s="4" t="s">
        <v>9</v>
      </c>
      <c r="B31" s="5" t="s">
        <v>31</v>
      </c>
      <c r="C31" s="14" t="s">
        <v>32</v>
      </c>
      <c r="D31" s="76"/>
      <c r="E31" s="73"/>
      <c r="F31" s="114"/>
    </row>
    <row r="32" spans="1:6" x14ac:dyDescent="0.3">
      <c r="A32" s="4" t="s">
        <v>12</v>
      </c>
      <c r="B32" s="5" t="s">
        <v>33</v>
      </c>
      <c r="C32" s="14" t="s">
        <v>30</v>
      </c>
      <c r="D32" s="76"/>
      <c r="E32" s="73"/>
      <c r="F32" s="114"/>
    </row>
    <row r="33" spans="1:6" ht="25.5" customHeight="1" x14ac:dyDescent="0.3">
      <c r="A33" s="4" t="s">
        <v>14</v>
      </c>
      <c r="B33" s="5" t="s">
        <v>34</v>
      </c>
      <c r="C33" s="14" t="s">
        <v>35</v>
      </c>
      <c r="D33" s="76"/>
      <c r="E33" s="73"/>
      <c r="F33" s="114"/>
    </row>
    <row r="34" spans="1:6" ht="21.75" customHeight="1" x14ac:dyDescent="0.3">
      <c r="A34" s="4" t="s">
        <v>36</v>
      </c>
      <c r="B34" s="5" t="s">
        <v>37</v>
      </c>
      <c r="C34" s="14" t="s">
        <v>38</v>
      </c>
      <c r="D34" s="76"/>
      <c r="E34" s="73"/>
      <c r="F34" s="114"/>
    </row>
    <row r="35" spans="1:6" ht="41.25" customHeight="1" x14ac:dyDescent="0.3">
      <c r="A35" s="4" t="s">
        <v>18</v>
      </c>
      <c r="B35" s="5" t="s">
        <v>39</v>
      </c>
      <c r="C35" s="14" t="s">
        <v>30</v>
      </c>
      <c r="D35" s="76"/>
      <c r="E35" s="73"/>
      <c r="F35" s="114"/>
    </row>
    <row r="36" spans="1:6" ht="46.8" customHeight="1" x14ac:dyDescent="0.3">
      <c r="A36" s="43">
        <v>7</v>
      </c>
      <c r="B36" s="8" t="s">
        <v>122</v>
      </c>
      <c r="C36" s="15" t="s">
        <v>40</v>
      </c>
      <c r="D36" s="76"/>
      <c r="E36" s="73"/>
      <c r="F36" s="114"/>
    </row>
    <row r="37" spans="1:6" ht="27" customHeight="1" x14ac:dyDescent="0.3">
      <c r="A37" s="6">
        <v>8</v>
      </c>
      <c r="B37" s="5" t="s">
        <v>41</v>
      </c>
      <c r="C37" s="15" t="s">
        <v>42</v>
      </c>
      <c r="D37" s="76"/>
      <c r="E37" s="73"/>
      <c r="F37" s="114"/>
    </row>
    <row r="38" spans="1:6" x14ac:dyDescent="0.3">
      <c r="A38" s="116" t="s">
        <v>43</v>
      </c>
      <c r="B38" s="117"/>
      <c r="C38" s="117"/>
      <c r="D38" s="76"/>
      <c r="E38" s="73"/>
      <c r="F38" s="114"/>
    </row>
    <row r="39" spans="1:6" ht="48" customHeight="1" x14ac:dyDescent="0.3">
      <c r="A39" s="4">
        <v>9</v>
      </c>
      <c r="B39" s="5" t="s">
        <v>44</v>
      </c>
      <c r="C39" s="14" t="s">
        <v>45</v>
      </c>
      <c r="D39" s="76"/>
      <c r="E39" s="73"/>
      <c r="F39" s="114"/>
    </row>
    <row r="40" spans="1:6" ht="48.75" customHeight="1" x14ac:dyDescent="0.3">
      <c r="A40" s="4">
        <v>10</v>
      </c>
      <c r="B40" s="5" t="s">
        <v>46</v>
      </c>
      <c r="C40" s="14" t="s">
        <v>45</v>
      </c>
      <c r="D40" s="76"/>
      <c r="E40" s="73"/>
      <c r="F40" s="114"/>
    </row>
    <row r="41" spans="1:6" ht="47.25" customHeight="1" x14ac:dyDescent="0.3">
      <c r="A41" s="4">
        <v>11</v>
      </c>
      <c r="B41" s="5" t="s">
        <v>47</v>
      </c>
      <c r="C41" s="14" t="s">
        <v>30</v>
      </c>
      <c r="D41" s="76"/>
      <c r="E41" s="73"/>
      <c r="F41" s="114"/>
    </row>
    <row r="42" spans="1:6" ht="25.5" customHeight="1" x14ac:dyDescent="0.3">
      <c r="A42" s="4">
        <v>12</v>
      </c>
      <c r="B42" s="5" t="s">
        <v>48</v>
      </c>
      <c r="C42" s="14" t="s">
        <v>30</v>
      </c>
      <c r="D42" s="76"/>
      <c r="E42" s="73"/>
      <c r="F42" s="114"/>
    </row>
    <row r="43" spans="1:6" ht="36.75" customHeight="1" x14ac:dyDescent="0.3">
      <c r="A43" s="4">
        <v>13</v>
      </c>
      <c r="B43" s="5" t="s">
        <v>31</v>
      </c>
      <c r="C43" s="14" t="s">
        <v>49</v>
      </c>
      <c r="D43" s="76"/>
      <c r="E43" s="73"/>
      <c r="F43" s="114"/>
    </row>
    <row r="44" spans="1:6" ht="21.75" customHeight="1" x14ac:dyDescent="0.3">
      <c r="A44" s="7">
        <v>14</v>
      </c>
      <c r="B44" s="8" t="s">
        <v>50</v>
      </c>
      <c r="C44" s="16" t="s">
        <v>30</v>
      </c>
      <c r="D44" s="76"/>
      <c r="E44" s="74"/>
      <c r="F44" s="115"/>
    </row>
    <row r="45" spans="1:6" ht="46.8" customHeight="1" x14ac:dyDescent="0.3">
      <c r="A45" s="43">
        <v>15</v>
      </c>
      <c r="B45" s="8" t="s">
        <v>122</v>
      </c>
      <c r="C45" s="15" t="s">
        <v>40</v>
      </c>
      <c r="D45" s="45">
        <f>F45*12*I14</f>
        <v>9294.5760000000009</v>
      </c>
      <c r="E45" s="56">
        <v>9294.5760000000009</v>
      </c>
      <c r="F45" s="44">
        <v>0.92</v>
      </c>
    </row>
    <row r="46" spans="1:6" ht="108.6" customHeight="1" thickBot="1" x14ac:dyDescent="0.35">
      <c r="A46" s="32">
        <v>16</v>
      </c>
      <c r="B46" s="34" t="s">
        <v>120</v>
      </c>
      <c r="C46" s="35" t="s">
        <v>121</v>
      </c>
      <c r="D46" s="39">
        <f>F46*9*I14</f>
        <v>227.31300000000002</v>
      </c>
      <c r="E46" s="58">
        <v>227.31300000000002</v>
      </c>
      <c r="F46" s="31">
        <v>0.03</v>
      </c>
    </row>
    <row r="47" spans="1:6" x14ac:dyDescent="0.3">
      <c r="A47" s="89" t="s">
        <v>51</v>
      </c>
      <c r="B47" s="90"/>
      <c r="C47" s="90"/>
      <c r="D47" s="91"/>
      <c r="E47" s="92"/>
      <c r="F47" s="93"/>
    </row>
    <row r="48" spans="1:6" x14ac:dyDescent="0.3">
      <c r="A48" s="97" t="s">
        <v>52</v>
      </c>
      <c r="B48" s="98"/>
      <c r="C48" s="98"/>
      <c r="D48" s="94">
        <f>I14*12*F48</f>
        <v>8385.3239999999987</v>
      </c>
      <c r="E48" s="75">
        <v>6288.9929999999995</v>
      </c>
      <c r="F48" s="87">
        <v>0.83</v>
      </c>
    </row>
    <row r="49" spans="1:6" ht="98.25" customHeight="1" x14ac:dyDescent="0.3">
      <c r="A49" s="4" t="s">
        <v>6</v>
      </c>
      <c r="B49" s="5" t="s">
        <v>53</v>
      </c>
      <c r="C49" s="6" t="s">
        <v>54</v>
      </c>
      <c r="D49" s="94"/>
      <c r="E49" s="76"/>
      <c r="F49" s="87"/>
    </row>
    <row r="50" spans="1:6" ht="60.75" customHeight="1" x14ac:dyDescent="0.3">
      <c r="A50" s="4" t="s">
        <v>9</v>
      </c>
      <c r="B50" s="5" t="s">
        <v>55</v>
      </c>
      <c r="C50" s="6" t="s">
        <v>54</v>
      </c>
      <c r="D50" s="94"/>
      <c r="E50" s="76"/>
      <c r="F50" s="87"/>
    </row>
    <row r="51" spans="1:6" ht="21" customHeight="1" thickBot="1" x14ac:dyDescent="0.35">
      <c r="A51" s="7" t="s">
        <v>12</v>
      </c>
      <c r="B51" s="8" t="s">
        <v>56</v>
      </c>
      <c r="C51" s="17" t="s">
        <v>57</v>
      </c>
      <c r="D51" s="75"/>
      <c r="E51" s="81"/>
      <c r="F51" s="88"/>
    </row>
    <row r="52" spans="1:6" x14ac:dyDescent="0.3">
      <c r="A52" s="82" t="s">
        <v>58</v>
      </c>
      <c r="B52" s="83"/>
      <c r="C52" s="83"/>
      <c r="D52" s="105">
        <f>F52*12*I14</f>
        <v>10102.799999999999</v>
      </c>
      <c r="E52" s="108">
        <v>10102.799999999999</v>
      </c>
      <c r="F52" s="126">
        <v>1</v>
      </c>
    </row>
    <row r="53" spans="1:6" ht="68.25" customHeight="1" x14ac:dyDescent="0.3">
      <c r="A53" s="4" t="s">
        <v>6</v>
      </c>
      <c r="B53" s="5" t="s">
        <v>59</v>
      </c>
      <c r="C53" s="6" t="s">
        <v>54</v>
      </c>
      <c r="D53" s="94"/>
      <c r="E53" s="76"/>
      <c r="F53" s="127"/>
    </row>
    <row r="54" spans="1:6" ht="47.25" customHeight="1" x14ac:dyDescent="0.3">
      <c r="A54" s="4" t="s">
        <v>9</v>
      </c>
      <c r="B54" s="5" t="s">
        <v>60</v>
      </c>
      <c r="C54" s="6" t="s">
        <v>54</v>
      </c>
      <c r="D54" s="94"/>
      <c r="E54" s="76"/>
      <c r="F54" s="127"/>
    </row>
    <row r="55" spans="1:6" ht="56.25" customHeight="1" x14ac:dyDescent="0.3">
      <c r="A55" s="4" t="s">
        <v>12</v>
      </c>
      <c r="B55" s="5" t="s">
        <v>61</v>
      </c>
      <c r="C55" s="6" t="s">
        <v>54</v>
      </c>
      <c r="D55" s="94"/>
      <c r="E55" s="76"/>
      <c r="F55" s="127"/>
    </row>
    <row r="56" spans="1:6" ht="28.5" customHeight="1" thickBot="1" x14ac:dyDescent="0.35">
      <c r="A56" s="7" t="s">
        <v>14</v>
      </c>
      <c r="B56" s="8" t="s">
        <v>56</v>
      </c>
      <c r="C56" s="12" t="s">
        <v>57</v>
      </c>
      <c r="D56" s="75"/>
      <c r="E56" s="77"/>
      <c r="F56" s="128"/>
    </row>
    <row r="57" spans="1:6" x14ac:dyDescent="0.3">
      <c r="A57" s="82" t="s">
        <v>62</v>
      </c>
      <c r="B57" s="83"/>
      <c r="C57" s="83"/>
      <c r="D57" s="105">
        <f>F57*9*I14</f>
        <v>8562.1229999999978</v>
      </c>
      <c r="E57" s="94">
        <v>8562.1229999999978</v>
      </c>
      <c r="F57" s="107">
        <v>1.1299999999999999</v>
      </c>
    </row>
    <row r="58" spans="1:6" ht="58.5" customHeight="1" x14ac:dyDescent="0.3">
      <c r="A58" s="4" t="s">
        <v>6</v>
      </c>
      <c r="B58" s="5" t="s">
        <v>63</v>
      </c>
      <c r="C58" s="6" t="s">
        <v>57</v>
      </c>
      <c r="D58" s="94"/>
      <c r="E58" s="94"/>
      <c r="F58" s="87"/>
    </row>
    <row r="59" spans="1:6" ht="42" customHeight="1" x14ac:dyDescent="0.3">
      <c r="A59" s="4" t="s">
        <v>9</v>
      </c>
      <c r="B59" s="5" t="s">
        <v>64</v>
      </c>
      <c r="C59" s="6" t="s">
        <v>11</v>
      </c>
      <c r="D59" s="94"/>
      <c r="E59" s="94"/>
      <c r="F59" s="87"/>
    </row>
    <row r="60" spans="1:6" ht="44.25" customHeight="1" x14ac:dyDescent="0.3">
      <c r="A60" s="4" t="s">
        <v>12</v>
      </c>
      <c r="B60" s="5" t="s">
        <v>65</v>
      </c>
      <c r="C60" s="6" t="s">
        <v>11</v>
      </c>
      <c r="D60" s="94"/>
      <c r="E60" s="94"/>
      <c r="F60" s="87"/>
    </row>
    <row r="61" spans="1:6" ht="29.25" customHeight="1" thickBot="1" x14ac:dyDescent="0.35">
      <c r="A61" s="7" t="s">
        <v>14</v>
      </c>
      <c r="B61" s="8" t="s">
        <v>66</v>
      </c>
      <c r="C61" s="12" t="s">
        <v>57</v>
      </c>
      <c r="D61" s="75"/>
      <c r="E61" s="94"/>
      <c r="F61" s="88"/>
    </row>
    <row r="62" spans="1:6" x14ac:dyDescent="0.3">
      <c r="A62" s="82" t="s">
        <v>67</v>
      </c>
      <c r="B62" s="83"/>
      <c r="C62" s="83"/>
      <c r="D62" s="108">
        <f>F62*12*I14</f>
        <v>24751.86</v>
      </c>
      <c r="E62" s="76">
        <v>24751.86</v>
      </c>
      <c r="F62" s="78">
        <v>2.4500000000000002</v>
      </c>
    </row>
    <row r="63" spans="1:6" ht="54.75" customHeight="1" x14ac:dyDescent="0.3">
      <c r="A63" s="4" t="s">
        <v>6</v>
      </c>
      <c r="B63" s="5" t="s">
        <v>68</v>
      </c>
      <c r="C63" s="6" t="s">
        <v>11</v>
      </c>
      <c r="D63" s="76"/>
      <c r="E63" s="76"/>
      <c r="F63" s="79"/>
    </row>
    <row r="64" spans="1:6" ht="25.5" customHeight="1" x14ac:dyDescent="0.3">
      <c r="A64" s="4" t="s">
        <v>9</v>
      </c>
      <c r="B64" s="5" t="s">
        <v>69</v>
      </c>
      <c r="C64" s="6" t="s">
        <v>11</v>
      </c>
      <c r="D64" s="76"/>
      <c r="E64" s="76"/>
      <c r="F64" s="79"/>
    </row>
    <row r="65" spans="1:6" ht="58.5" customHeight="1" x14ac:dyDescent="0.3">
      <c r="A65" s="4" t="s">
        <v>12</v>
      </c>
      <c r="B65" s="5" t="s">
        <v>70</v>
      </c>
      <c r="C65" s="6" t="s">
        <v>54</v>
      </c>
      <c r="D65" s="76"/>
      <c r="E65" s="76"/>
      <c r="F65" s="79"/>
    </row>
    <row r="66" spans="1:6" ht="32.25" customHeight="1" x14ac:dyDescent="0.3">
      <c r="A66" s="7" t="s">
        <v>14</v>
      </c>
      <c r="B66" s="8" t="s">
        <v>71</v>
      </c>
      <c r="C66" s="12" t="s">
        <v>11</v>
      </c>
      <c r="D66" s="76"/>
      <c r="E66" s="76"/>
      <c r="F66" s="79"/>
    </row>
    <row r="67" spans="1:6" ht="21.6" customHeight="1" thickBot="1" x14ac:dyDescent="0.35">
      <c r="A67" s="6">
        <v>5</v>
      </c>
      <c r="B67" s="5" t="s">
        <v>72</v>
      </c>
      <c r="C67" s="14" t="s">
        <v>11</v>
      </c>
      <c r="D67" s="81"/>
      <c r="E67" s="77"/>
      <c r="F67" s="18"/>
    </row>
    <row r="68" spans="1:6" x14ac:dyDescent="0.3">
      <c r="A68" s="82" t="s">
        <v>73</v>
      </c>
      <c r="B68" s="83"/>
      <c r="C68" s="83"/>
      <c r="D68" s="105">
        <f>F68*12*I14</f>
        <v>12628.5</v>
      </c>
      <c r="E68" s="75">
        <v>12628.5</v>
      </c>
      <c r="F68" s="106">
        <v>1.25</v>
      </c>
    </row>
    <row r="69" spans="1:6" ht="71.25" customHeight="1" x14ac:dyDescent="0.3">
      <c r="A69" s="4" t="s">
        <v>6</v>
      </c>
      <c r="B69" s="5" t="s">
        <v>74</v>
      </c>
      <c r="C69" s="5" t="s">
        <v>11</v>
      </c>
      <c r="D69" s="94"/>
      <c r="E69" s="76"/>
      <c r="F69" s="87"/>
    </row>
    <row r="70" spans="1:6" ht="31.5" customHeight="1" x14ac:dyDescent="0.3">
      <c r="A70" s="4" t="s">
        <v>9</v>
      </c>
      <c r="B70" s="5" t="s">
        <v>75</v>
      </c>
      <c r="C70" s="19" t="s">
        <v>11</v>
      </c>
      <c r="D70" s="94"/>
      <c r="E70" s="76"/>
      <c r="F70" s="87"/>
    </row>
    <row r="71" spans="1:6" ht="82.5" customHeight="1" x14ac:dyDescent="0.3">
      <c r="A71" s="4" t="s">
        <v>12</v>
      </c>
      <c r="B71" s="5" t="s">
        <v>76</v>
      </c>
      <c r="C71" s="6" t="s">
        <v>11</v>
      </c>
      <c r="D71" s="94"/>
      <c r="E71" s="76"/>
      <c r="F71" s="87"/>
    </row>
    <row r="72" spans="1:6" ht="41.25" customHeight="1" thickBot="1" x14ac:dyDescent="0.35">
      <c r="A72" s="7" t="s">
        <v>14</v>
      </c>
      <c r="B72" s="8" t="s">
        <v>77</v>
      </c>
      <c r="C72" s="10" t="s">
        <v>57</v>
      </c>
      <c r="D72" s="75"/>
      <c r="E72" s="81"/>
      <c r="F72" s="88"/>
    </row>
    <row r="73" spans="1:6" x14ac:dyDescent="0.3">
      <c r="A73" s="82" t="s">
        <v>78</v>
      </c>
      <c r="B73" s="83"/>
      <c r="C73" s="83"/>
      <c r="D73" s="83"/>
      <c r="E73" s="84"/>
      <c r="F73" s="85"/>
    </row>
    <row r="74" spans="1:6" ht="71.25" customHeight="1" x14ac:dyDescent="0.3">
      <c r="A74" s="4" t="s">
        <v>6</v>
      </c>
      <c r="B74" s="5" t="s">
        <v>79</v>
      </c>
      <c r="C74" s="19" t="s">
        <v>80</v>
      </c>
      <c r="D74" s="75">
        <f>F74*12*I14</f>
        <v>24347.748</v>
      </c>
      <c r="E74" s="75">
        <v>24347.748</v>
      </c>
      <c r="F74" s="87">
        <v>2.41</v>
      </c>
    </row>
    <row r="75" spans="1:6" ht="34.5" customHeight="1" thickBot="1" x14ac:dyDescent="0.35">
      <c r="A75" s="7" t="s">
        <v>9</v>
      </c>
      <c r="B75" s="8" t="s">
        <v>81</v>
      </c>
      <c r="C75" s="10" t="s">
        <v>82</v>
      </c>
      <c r="D75" s="81"/>
      <c r="E75" s="81"/>
      <c r="F75" s="88"/>
    </row>
    <row r="76" spans="1:6" x14ac:dyDescent="0.3">
      <c r="A76" s="82" t="s">
        <v>136</v>
      </c>
      <c r="B76" s="83"/>
      <c r="C76" s="83"/>
      <c r="D76" s="83"/>
      <c r="E76" s="84"/>
      <c r="F76" s="85"/>
    </row>
    <row r="77" spans="1:6" ht="16.5" customHeight="1" x14ac:dyDescent="0.3">
      <c r="A77" s="48" t="s">
        <v>6</v>
      </c>
      <c r="B77" s="49" t="s">
        <v>137</v>
      </c>
      <c r="C77" s="47" t="s">
        <v>40</v>
      </c>
      <c r="D77" s="86">
        <f>F77*3*I14</f>
        <v>5935.3950000000004</v>
      </c>
      <c r="E77" s="78">
        <v>5935.3950000000004</v>
      </c>
      <c r="F77" s="87">
        <v>2.35</v>
      </c>
    </row>
    <row r="78" spans="1:6" ht="21" customHeight="1" x14ac:dyDescent="0.3">
      <c r="A78" s="48" t="s">
        <v>9</v>
      </c>
      <c r="B78" s="49" t="s">
        <v>138</v>
      </c>
      <c r="C78" s="47" t="s">
        <v>22</v>
      </c>
      <c r="D78" s="86"/>
      <c r="E78" s="79"/>
      <c r="F78" s="87"/>
    </row>
    <row r="79" spans="1:6" ht="43.5" customHeight="1" thickBot="1" x14ac:dyDescent="0.35">
      <c r="A79" s="7" t="s">
        <v>12</v>
      </c>
      <c r="B79" s="8" t="s">
        <v>139</v>
      </c>
      <c r="C79" s="46" t="s">
        <v>40</v>
      </c>
      <c r="D79" s="78"/>
      <c r="E79" s="80"/>
      <c r="F79" s="88"/>
    </row>
    <row r="80" spans="1:6" x14ac:dyDescent="0.3">
      <c r="A80" s="82" t="s">
        <v>148</v>
      </c>
      <c r="B80" s="83"/>
      <c r="C80" s="83"/>
      <c r="D80" s="83"/>
      <c r="E80" s="84"/>
      <c r="F80" s="85"/>
    </row>
    <row r="81" spans="1:6" ht="78.75" customHeight="1" x14ac:dyDescent="0.3">
      <c r="A81" s="4" t="s">
        <v>6</v>
      </c>
      <c r="B81" s="5" t="s">
        <v>83</v>
      </c>
      <c r="C81" s="19" t="s">
        <v>84</v>
      </c>
      <c r="D81" s="75">
        <f>F81*12*I14</f>
        <v>38895.78</v>
      </c>
      <c r="E81" s="75">
        <v>38895.78</v>
      </c>
      <c r="F81" s="88">
        <v>3.85</v>
      </c>
    </row>
    <row r="82" spans="1:6" ht="70.5" customHeight="1" x14ac:dyDescent="0.3">
      <c r="A82" s="4" t="s">
        <v>9</v>
      </c>
      <c r="B82" s="5" t="s">
        <v>85</v>
      </c>
      <c r="C82" s="19" t="s">
        <v>84</v>
      </c>
      <c r="D82" s="76"/>
      <c r="E82" s="76"/>
      <c r="F82" s="101"/>
    </row>
    <row r="83" spans="1:6" ht="67.5" customHeight="1" x14ac:dyDescent="0.3">
      <c r="A83" s="103" t="s">
        <v>12</v>
      </c>
      <c r="B83" s="5" t="s">
        <v>86</v>
      </c>
      <c r="C83" s="86" t="s">
        <v>87</v>
      </c>
      <c r="D83" s="76"/>
      <c r="E83" s="76"/>
      <c r="F83" s="101"/>
    </row>
    <row r="84" spans="1:6" ht="30.75" customHeight="1" x14ac:dyDescent="0.3">
      <c r="A84" s="103"/>
      <c r="B84" s="5" t="s">
        <v>88</v>
      </c>
      <c r="C84" s="86"/>
      <c r="D84" s="76"/>
      <c r="E84" s="76"/>
      <c r="F84" s="101"/>
    </row>
    <row r="85" spans="1:6" ht="15" customHeight="1" x14ac:dyDescent="0.3">
      <c r="A85" s="103"/>
      <c r="B85" s="104" t="s">
        <v>89</v>
      </c>
      <c r="C85" s="86"/>
      <c r="D85" s="76"/>
      <c r="E85" s="76"/>
      <c r="F85" s="101"/>
    </row>
    <row r="86" spans="1:6" ht="69.75" customHeight="1" x14ac:dyDescent="0.3">
      <c r="A86" s="103"/>
      <c r="B86" s="104"/>
      <c r="C86" s="86"/>
      <c r="D86" s="76"/>
      <c r="E86" s="76"/>
      <c r="F86" s="101"/>
    </row>
    <row r="87" spans="1:6" ht="76.5" customHeight="1" x14ac:dyDescent="0.3">
      <c r="A87" s="103"/>
      <c r="B87" s="5" t="s">
        <v>90</v>
      </c>
      <c r="C87" s="86"/>
      <c r="D87" s="76"/>
      <c r="E87" s="76"/>
      <c r="F87" s="101"/>
    </row>
    <row r="88" spans="1:6" ht="54.75" customHeight="1" x14ac:dyDescent="0.3">
      <c r="A88" s="103"/>
      <c r="B88" s="5" t="s">
        <v>91</v>
      </c>
      <c r="C88" s="86"/>
      <c r="D88" s="76"/>
      <c r="E88" s="76"/>
      <c r="F88" s="101"/>
    </row>
    <row r="89" spans="1:6" ht="80.25" customHeight="1" x14ac:dyDescent="0.3">
      <c r="A89" s="4" t="s">
        <v>14</v>
      </c>
      <c r="B89" s="5" t="s">
        <v>92</v>
      </c>
      <c r="C89" s="19" t="s">
        <v>93</v>
      </c>
      <c r="D89" s="76"/>
      <c r="E89" s="76"/>
      <c r="F89" s="101"/>
    </row>
    <row r="90" spans="1:6" ht="48" customHeight="1" x14ac:dyDescent="0.3">
      <c r="A90" s="4">
        <v>5</v>
      </c>
      <c r="B90" s="5" t="s">
        <v>94</v>
      </c>
      <c r="C90" s="6" t="s">
        <v>95</v>
      </c>
      <c r="D90" s="76"/>
      <c r="E90" s="76"/>
      <c r="F90" s="101"/>
    </row>
    <row r="91" spans="1:6" ht="71.25" customHeight="1" x14ac:dyDescent="0.3">
      <c r="A91" s="4">
        <v>6</v>
      </c>
      <c r="B91" s="5" t="s">
        <v>96</v>
      </c>
      <c r="C91" s="6" t="s">
        <v>40</v>
      </c>
      <c r="D91" s="76"/>
      <c r="E91" s="76"/>
      <c r="F91" s="101"/>
    </row>
    <row r="92" spans="1:6" ht="53.25" customHeight="1" x14ac:dyDescent="0.3">
      <c r="A92" s="4">
        <v>7</v>
      </c>
      <c r="B92" s="5" t="s">
        <v>97</v>
      </c>
      <c r="C92" s="6" t="s">
        <v>54</v>
      </c>
      <c r="D92" s="76"/>
      <c r="E92" s="76"/>
      <c r="F92" s="101"/>
    </row>
    <row r="93" spans="1:6" ht="81" customHeight="1" x14ac:dyDescent="0.3">
      <c r="A93" s="4">
        <v>8</v>
      </c>
      <c r="B93" s="5" t="s">
        <v>98</v>
      </c>
      <c r="C93" s="6" t="s">
        <v>99</v>
      </c>
      <c r="D93" s="76"/>
      <c r="E93" s="76"/>
      <c r="F93" s="101"/>
    </row>
    <row r="94" spans="1:6" ht="94.5" customHeight="1" x14ac:dyDescent="0.3">
      <c r="A94" s="4">
        <v>9</v>
      </c>
      <c r="B94" s="5" t="s">
        <v>100</v>
      </c>
      <c r="C94" s="20" t="s">
        <v>101</v>
      </c>
      <c r="D94" s="76"/>
      <c r="E94" s="76"/>
      <c r="F94" s="101"/>
    </row>
    <row r="95" spans="1:6" ht="57" customHeight="1" x14ac:dyDescent="0.3">
      <c r="A95" s="4">
        <v>10</v>
      </c>
      <c r="B95" s="33" t="s">
        <v>119</v>
      </c>
      <c r="C95" s="20" t="s">
        <v>102</v>
      </c>
      <c r="D95" s="76"/>
      <c r="E95" s="76"/>
      <c r="F95" s="101"/>
    </row>
    <row r="96" spans="1:6" ht="36" customHeight="1" x14ac:dyDescent="0.3">
      <c r="A96" s="4">
        <v>11</v>
      </c>
      <c r="B96" s="5" t="s">
        <v>103</v>
      </c>
      <c r="C96" s="20" t="s">
        <v>104</v>
      </c>
      <c r="D96" s="76"/>
      <c r="E96" s="76"/>
      <c r="F96" s="101"/>
    </row>
    <row r="97" spans="1:9" ht="42" customHeight="1" x14ac:dyDescent="0.3">
      <c r="A97" s="4">
        <v>12</v>
      </c>
      <c r="B97" s="5" t="s">
        <v>105</v>
      </c>
      <c r="C97" s="20" t="s">
        <v>106</v>
      </c>
      <c r="D97" s="76"/>
      <c r="E97" s="76"/>
      <c r="F97" s="101"/>
    </row>
    <row r="98" spans="1:9" ht="103.5" customHeight="1" thickBot="1" x14ac:dyDescent="0.35">
      <c r="A98" s="4">
        <v>13</v>
      </c>
      <c r="B98" s="5" t="s">
        <v>107</v>
      </c>
      <c r="C98" s="20" t="s">
        <v>108</v>
      </c>
      <c r="D98" s="76"/>
      <c r="E98" s="76"/>
      <c r="F98" s="101"/>
    </row>
    <row r="99" spans="1:9" ht="78.75" hidden="1" customHeight="1" thickBot="1" x14ac:dyDescent="0.35">
      <c r="A99" s="7" t="s">
        <v>109</v>
      </c>
      <c r="B99" s="8" t="s">
        <v>110</v>
      </c>
      <c r="C99" s="12" t="s">
        <v>111</v>
      </c>
      <c r="D99" s="81"/>
      <c r="E99" s="61"/>
      <c r="F99" s="102"/>
    </row>
    <row r="100" spans="1:9" x14ac:dyDescent="0.3">
      <c r="A100" s="82" t="s">
        <v>112</v>
      </c>
      <c r="B100" s="83"/>
      <c r="C100" s="83"/>
      <c r="D100" s="83"/>
      <c r="E100" s="84"/>
      <c r="F100" s="85"/>
      <c r="I100">
        <f>I14</f>
        <v>841.9</v>
      </c>
    </row>
    <row r="101" spans="1:9" hidden="1" x14ac:dyDescent="0.3">
      <c r="A101" s="4" t="s">
        <v>113</v>
      </c>
      <c r="B101" s="21"/>
      <c r="C101" s="22"/>
      <c r="D101" s="40"/>
      <c r="E101" s="62"/>
      <c r="F101" s="23"/>
    </row>
    <row r="102" spans="1:9" x14ac:dyDescent="0.3">
      <c r="A102" s="86">
        <v>1</v>
      </c>
      <c r="B102" s="5" t="s">
        <v>114</v>
      </c>
      <c r="C102" s="24" t="s">
        <v>115</v>
      </c>
      <c r="D102" s="41">
        <f>F102*12*I100</f>
        <v>4849.3440000000001</v>
      </c>
      <c r="E102" s="41">
        <v>4849.3440000000001</v>
      </c>
      <c r="F102" s="25">
        <v>0.48</v>
      </c>
    </row>
    <row r="103" spans="1:9" ht="26.4" x14ac:dyDescent="0.3">
      <c r="A103" s="86"/>
      <c r="B103" s="26" t="s">
        <v>116</v>
      </c>
      <c r="C103" s="25" t="s">
        <v>117</v>
      </c>
      <c r="D103" s="41">
        <f>F103*12*I100</f>
        <v>35561.856</v>
      </c>
      <c r="E103" s="41">
        <v>35561.856</v>
      </c>
      <c r="F103" s="27">
        <f>4-F102</f>
        <v>3.52</v>
      </c>
      <c r="I103">
        <f>I41</f>
        <v>0</v>
      </c>
    </row>
    <row r="104" spans="1:9" ht="33" customHeight="1" x14ac:dyDescent="0.3">
      <c r="A104" s="19"/>
      <c r="B104" s="28" t="s">
        <v>118</v>
      </c>
      <c r="C104" s="29"/>
      <c r="D104" s="42">
        <f>D103+D102+D81+D77+D74+D68+D62+D57+D52+D48+D46+D45+D29+D27+D24+D22+D17</f>
        <v>236380.26299999998</v>
      </c>
      <c r="E104" s="42">
        <v>236380.26299999998</v>
      </c>
      <c r="F104" s="19"/>
    </row>
    <row r="105" spans="1:9" x14ac:dyDescent="0.3">
      <c r="A105" s="30"/>
      <c r="I105">
        <f>I100*4*12</f>
        <v>40411.199999999997</v>
      </c>
    </row>
    <row r="106" spans="1:9" x14ac:dyDescent="0.3">
      <c r="A106" s="118"/>
      <c r="B106" s="121"/>
      <c r="C106" s="121"/>
      <c r="D106" s="122"/>
    </row>
    <row r="107" spans="1:9" s="64" customFormat="1" x14ac:dyDescent="0.3">
      <c r="A107" s="119"/>
      <c r="B107" s="123" t="s">
        <v>142</v>
      </c>
      <c r="C107" s="124"/>
      <c r="D107" s="125"/>
      <c r="E107" s="63"/>
    </row>
    <row r="108" spans="1:9" ht="39.6" x14ac:dyDescent="0.3">
      <c r="A108" s="120"/>
      <c r="B108" s="65" t="s">
        <v>143</v>
      </c>
      <c r="C108" s="65" t="s">
        <v>144</v>
      </c>
      <c r="D108" s="65" t="s">
        <v>145</v>
      </c>
    </row>
    <row r="109" spans="1:9" x14ac:dyDescent="0.3">
      <c r="A109" s="66"/>
      <c r="B109" s="111" t="s">
        <v>146</v>
      </c>
      <c r="C109" s="112"/>
      <c r="D109" s="113"/>
    </row>
    <row r="110" spans="1:9" x14ac:dyDescent="0.3">
      <c r="A110" s="66"/>
      <c r="B110" s="67">
        <v>236380.26299999998</v>
      </c>
      <c r="C110" s="68">
        <v>189762.06000000003</v>
      </c>
      <c r="D110" s="69">
        <f>SUM(B110-C110)</f>
        <v>46618.20299999995</v>
      </c>
    </row>
    <row r="111" spans="1:9" s="64" customFormat="1" x14ac:dyDescent="0.3">
      <c r="A111" s="70" t="s">
        <v>147</v>
      </c>
      <c r="B111" s="71">
        <f>SUM(B110)</f>
        <v>236380.26299999998</v>
      </c>
      <c r="C111" s="71">
        <f t="shared" ref="C111:D111" si="0">SUM(C110)</f>
        <v>189762.06000000003</v>
      </c>
      <c r="D111" s="71">
        <f t="shared" si="0"/>
        <v>46618.20299999995</v>
      </c>
      <c r="E111" s="63"/>
    </row>
  </sheetData>
  <mergeCells count="60">
    <mergeCell ref="B109:D109"/>
    <mergeCell ref="D29:D44"/>
    <mergeCell ref="F29:F44"/>
    <mergeCell ref="A38:C38"/>
    <mergeCell ref="A106:A108"/>
    <mergeCell ref="B106:D106"/>
    <mergeCell ref="B107:D107"/>
    <mergeCell ref="A48:C48"/>
    <mergeCell ref="D48:D51"/>
    <mergeCell ref="F48:F51"/>
    <mergeCell ref="A52:C52"/>
    <mergeCell ref="D52:D56"/>
    <mergeCell ref="F52:F56"/>
    <mergeCell ref="E52:E56"/>
    <mergeCell ref="E48:E51"/>
    <mergeCell ref="F74:F75"/>
    <mergeCell ref="A14:F14"/>
    <mergeCell ref="A16:F16"/>
    <mergeCell ref="D17:D21"/>
    <mergeCell ref="F17:F21"/>
    <mergeCell ref="A23:F23"/>
    <mergeCell ref="A57:C57"/>
    <mergeCell ref="D57:D61"/>
    <mergeCell ref="F57:F61"/>
    <mergeCell ref="A62:C62"/>
    <mergeCell ref="F62:F66"/>
    <mergeCell ref="D62:D67"/>
    <mergeCell ref="E57:E61"/>
    <mergeCell ref="B2:F2"/>
    <mergeCell ref="B3:F3"/>
    <mergeCell ref="B4:F4"/>
    <mergeCell ref="A100:F100"/>
    <mergeCell ref="A102:A103"/>
    <mergeCell ref="A80:F80"/>
    <mergeCell ref="D81:D99"/>
    <mergeCell ref="F81:F99"/>
    <mergeCell ref="A83:A88"/>
    <mergeCell ref="C83:C88"/>
    <mergeCell ref="B85:B86"/>
    <mergeCell ref="A68:C68"/>
    <mergeCell ref="D68:D72"/>
    <mergeCell ref="F68:F72"/>
    <mergeCell ref="A73:F73"/>
    <mergeCell ref="D74:D75"/>
    <mergeCell ref="E29:E44"/>
    <mergeCell ref="E24:E26"/>
    <mergeCell ref="E17:E21"/>
    <mergeCell ref="E81:E98"/>
    <mergeCell ref="E77:E79"/>
    <mergeCell ref="E74:E75"/>
    <mergeCell ref="E68:E72"/>
    <mergeCell ref="E62:E67"/>
    <mergeCell ref="A76:F76"/>
    <mergeCell ref="D77:D79"/>
    <mergeCell ref="F77:F79"/>
    <mergeCell ref="A47:F47"/>
    <mergeCell ref="D24:D26"/>
    <mergeCell ref="F24:F26"/>
    <mergeCell ref="A28:F28"/>
    <mergeCell ref="A29:C29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2018-12-12T04:57:49Z</dcterms:created>
  <dcterms:modified xsi:type="dcterms:W3CDTF">2020-03-19T23:44:09Z</dcterms:modified>
</cp:coreProperties>
</file>