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Юбилейный 4 пер" sheetId="1" r:id="rId1"/>
  </sheets>
  <definedNames>
    <definedName name="_xlnm.Print_Area" localSheetId="0">'Юбилейный 4 пер'!$A$1:$F$95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95" i="1"/>
  <c r="J103" i="1" s="1"/>
  <c r="D20" i="1" l="1"/>
  <c r="D22" i="1"/>
  <c r="D25" i="1"/>
  <c r="D27" i="1"/>
  <c r="D44" i="1"/>
  <c r="D48" i="1"/>
  <c r="D58" i="1"/>
  <c r="D64" i="1"/>
  <c r="D70" i="1"/>
  <c r="D73" i="1"/>
  <c r="D77" i="1"/>
  <c r="D104" i="1"/>
  <c r="C104" i="1"/>
  <c r="B104" i="1"/>
  <c r="D103" i="1"/>
  <c r="D42" i="1" l="1"/>
  <c r="H95" i="1" l="1"/>
  <c r="D53" i="1" l="1"/>
</calcChain>
</file>

<file path=xl/sharedStrings.xml><?xml version="1.0" encoding="utf-8"?>
<sst xmlns="http://schemas.openxmlformats.org/spreadsheetml/2006/main" count="223" uniqueCount="150">
  <si>
    <t>1 категория</t>
  </si>
  <si>
    <t>Перечень работ и услуг по содержанию и ремонту общего имущества в многоквартирном доме № 4 переход  по  пер. Юбилейный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</si>
  <si>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</si>
  <si>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</si>
  <si>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</si>
  <si>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</si>
  <si>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</si>
  <si>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</si>
  <si>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</si>
  <si>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</si>
  <si>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</si>
  <si>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</si>
  <si>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</si>
  <si>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</si>
  <si>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</si>
  <si>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</si>
  <si>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</si>
  <si>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</si>
  <si>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</si>
  <si>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</si>
  <si>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</si>
  <si>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</si>
  <si>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</si>
  <si>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</si>
  <si>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</si>
  <si>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</si>
  <si>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</si>
  <si>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</si>
  <si>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</si>
  <si>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</si>
  <si>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</si>
  <si>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</si>
  <si>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</si>
  <si>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</si>
  <si>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</si>
  <si>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</si>
  <si>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</si>
  <si>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</si>
  <si>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</si>
  <si>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</si>
  <si>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</si>
  <si>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</si>
  <si>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</si>
  <si>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</si>
  <si>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</si>
  <si>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</si>
  <si>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</si>
  <si>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</si>
  <si>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</si>
  <si>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</si>
  <si>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</si>
  <si>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</si>
  <si>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</si>
  <si>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</si>
  <si>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</si>
  <si>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</si>
  <si>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</si>
  <si>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</si>
  <si>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</si>
  <si>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</si>
  <si>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</si>
  <si>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</si>
  <si>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</si>
  <si>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</si>
  <si>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</si>
  <si>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</si>
  <si>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</si>
  <si>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</si>
  <si>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</si>
  <si>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</si>
  <si>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</si>
  <si>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</si>
  <si>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</si>
  <si>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</si>
  <si>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</si>
  <si>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</si>
  <si>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</si>
  <si>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</si>
  <si>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</si>
  <si>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</si>
  <si>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</si>
  <si>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</si>
  <si>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</si>
  <si>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</si>
  <si>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</si>
  <si>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</si>
  <si>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</si>
  <si>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</si>
  <si>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</si>
  <si>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</si>
  <si>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</si>
  <si>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</si>
  <si>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</si>
  <si>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</si>
  <si>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</si>
  <si>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</si>
  <si>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</si>
  <si>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</si>
  <si>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</si>
  <si>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</si>
  <si>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</si>
  <si>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</si>
  <si>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</si>
  <si>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</si>
  <si>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</si>
  <si>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</si>
  <si>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</si>
  <si>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</si>
  <si>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</si>
  <si>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</si>
  <si>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</si>
  <si>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</si>
  <si>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</si>
  <si>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</si>
  <si>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</si>
  <si>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</si>
  <si>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</si>
  <si>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</si>
  <si>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</si>
  <si>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</si>
  <si>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</si>
  <si>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</si>
  <si>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</si>
  <si>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год руб. за __310,6__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</si>
  <si>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</si>
  <si>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</si>
  <si>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</si>
  <si>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</si>
  <si>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</si>
  <si>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4 по пер. Юбилейный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</si>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</sst>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14" fillId="0" borderId="0"/>
    <xf numFmtId="0" fontId="14" fillId="0" borderId="0"/>
    <xf numFmtId="0" fontId="14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6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2" fontId="9" fillId="0" borderId="0" xfId="1" applyNumberFormat="1" applyFont="1" applyAlignment="1">
      <alignment horizontal="left"/>
    </xf>
    <xf numFmtId="2" fontId="9" fillId="0" borderId="0" xfId="1" applyNumberFormat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2" fontId="10" fillId="0" borderId="0" xfId="1" applyNumberFormat="1" applyFont="1"/>
    <xf numFmtId="0" fontId="8" fillId="0" borderId="0" xfId="1"/>
    <xf numFmtId="2" fontId="9" fillId="0" borderId="0" xfId="1" applyNumberFormat="1" applyFont="1" applyFill="1" applyAlignment="1">
      <alignment horizontal="left"/>
    </xf>
    <xf numFmtId="2" fontId="9" fillId="0" borderId="0" xfId="1" applyNumberFormat="1" applyFont="1" applyFill="1" applyAlignment="1">
      <alignment horizontal="center" vertical="center"/>
    </xf>
    <xf numFmtId="2" fontId="10" fillId="0" borderId="0" xfId="1" applyNumberFormat="1" applyFont="1" applyFill="1" applyAlignment="1">
      <alignment horizontal="center" vertical="center"/>
    </xf>
    <xf numFmtId="2" fontId="9" fillId="0" borderId="0" xfId="1" applyNumberFormat="1" applyFont="1" applyFill="1" applyAlignment="1"/>
    <xf numFmtId="2" fontId="10" fillId="0" borderId="0" xfId="1" applyNumberFormat="1" applyFont="1" applyFill="1" applyAlignment="1"/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/>
    <xf numFmtId="2" fontId="10" fillId="0" borderId="0" xfId="1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6" fillId="0" borderId="10" xfId="0" applyFont="1" applyBorder="1"/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2" fillId="0" borderId="7" xfId="4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16" fillId="0" borderId="0" xfId="0" applyFont="1"/>
    <xf numFmtId="4" fontId="16" fillId="0" borderId="0" xfId="0" applyNumberFormat="1" applyFont="1"/>
    <xf numFmtId="2" fontId="2" fillId="0" borderId="18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wrapText="1"/>
    </xf>
    <xf numFmtId="2" fontId="6" fillId="0" borderId="35" xfId="0" applyNumberFormat="1" applyFont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4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9" fillId="0" borderId="0" xfId="1" applyNumberFormat="1" applyFont="1" applyFill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10" fillId="0" borderId="0" xfId="1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/>
    </xf>
    <xf numFmtId="2" fontId="10" fillId="0" borderId="0" xfId="1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15" fillId="2" borderId="3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водоканал" xfId="3"/>
    <cellStyle name="Обычный_Лист12" xfId="2"/>
    <cellStyle name="Обычный_Лист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J105"/>
  <sheetViews>
    <sheetView tabSelected="1" topLeftCell="A74" workbookViewId="0">
      <selection activeCell="L12" sqref="L12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29" customWidth="1"/>
    <col min="6" max="6" width="0.21875" customWidth="1"/>
    <col min="7" max="8" width="8.88671875" hidden="1" customWidth="1"/>
    <col min="9" max="9" width="0.21875" customWidth="1"/>
    <col min="10" max="10" width="8.5546875" customWidth="1"/>
  </cols>
  <sheetData>
    <row r="1" spans="1:9" x14ac:dyDescent="0.3">
      <c r="D1" s="29" t="s">
        <v>0</v>
      </c>
    </row>
    <row r="2" spans="1:9" s="47" customFormat="1" ht="15" customHeight="1" x14ac:dyDescent="0.3">
      <c r="A2" s="42"/>
      <c r="B2" s="43" t="s">
        <v>128</v>
      </c>
      <c r="C2" s="43"/>
      <c r="D2" s="44"/>
      <c r="E2" s="44"/>
      <c r="F2" s="45"/>
      <c r="G2" s="46"/>
      <c r="H2" s="46"/>
      <c r="I2" s="46"/>
    </row>
    <row r="3" spans="1:9" s="47" customFormat="1" ht="15" customHeight="1" x14ac:dyDescent="0.3">
      <c r="A3" s="42"/>
      <c r="B3" s="48" t="s">
        <v>129</v>
      </c>
      <c r="C3" s="48"/>
      <c r="D3" s="49"/>
      <c r="E3" s="49"/>
      <c r="F3" s="50"/>
      <c r="G3" s="46"/>
      <c r="H3" s="46"/>
      <c r="I3" s="46"/>
    </row>
    <row r="4" spans="1:9" s="47" customFormat="1" ht="15" customHeight="1" x14ac:dyDescent="0.3">
      <c r="A4" s="42"/>
      <c r="B4" s="85" t="s">
        <v>149</v>
      </c>
      <c r="C4" s="85"/>
      <c r="D4" s="85"/>
      <c r="E4" s="51"/>
      <c r="F4" s="52"/>
      <c r="G4" s="46"/>
      <c r="H4" s="46"/>
      <c r="I4" s="46"/>
    </row>
    <row r="5" spans="1:9" x14ac:dyDescent="0.3">
      <c r="A5" s="122" t="s">
        <v>130</v>
      </c>
      <c r="B5" s="122"/>
      <c r="C5" s="122"/>
      <c r="D5" s="122"/>
      <c r="E5" s="56" t="s">
        <v>131</v>
      </c>
      <c r="F5" s="53" t="s">
        <v>131</v>
      </c>
    </row>
    <row r="6" spans="1:9" s="47" customFormat="1" ht="15" customHeight="1" x14ac:dyDescent="0.3">
      <c r="A6" s="42"/>
      <c r="B6" s="54"/>
      <c r="C6" s="123" t="s">
        <v>132</v>
      </c>
      <c r="D6" s="123"/>
      <c r="E6" s="57">
        <v>2</v>
      </c>
      <c r="F6" s="50">
        <v>2</v>
      </c>
      <c r="G6" s="46"/>
      <c r="H6" s="46"/>
      <c r="I6" s="46"/>
    </row>
    <row r="7" spans="1:9" s="47" customFormat="1" ht="15" customHeight="1" x14ac:dyDescent="0.3">
      <c r="A7" s="42"/>
      <c r="B7" s="54"/>
      <c r="C7" s="123" t="s">
        <v>133</v>
      </c>
      <c r="D7" s="123"/>
      <c r="E7" s="57">
        <v>1</v>
      </c>
      <c r="F7" s="50">
        <v>1</v>
      </c>
      <c r="G7" s="46"/>
      <c r="H7" s="46"/>
      <c r="I7" s="46"/>
    </row>
    <row r="8" spans="1:9" s="47" customFormat="1" ht="15" customHeight="1" x14ac:dyDescent="0.3">
      <c r="A8" s="42"/>
      <c r="B8" s="54"/>
      <c r="C8" s="123" t="s">
        <v>134</v>
      </c>
      <c r="D8" s="123"/>
      <c r="E8" s="57">
        <v>11</v>
      </c>
      <c r="F8" s="50">
        <v>11</v>
      </c>
      <c r="G8" s="46"/>
      <c r="H8" s="46"/>
      <c r="I8" s="46"/>
    </row>
    <row r="9" spans="1:9" s="47" customFormat="1" ht="15" customHeight="1" x14ac:dyDescent="0.3">
      <c r="A9" s="42"/>
      <c r="B9" s="54"/>
      <c r="C9" s="123" t="s">
        <v>135</v>
      </c>
      <c r="D9" s="123"/>
      <c r="E9" s="57">
        <v>310.60000000000002</v>
      </c>
      <c r="F9" s="50">
        <v>310.60000000000002</v>
      </c>
      <c r="G9" s="46"/>
      <c r="H9" s="46"/>
      <c r="I9" s="46"/>
    </row>
    <row r="10" spans="1:9" s="47" customFormat="1" ht="15" customHeight="1" x14ac:dyDescent="0.3">
      <c r="A10" s="42"/>
      <c r="B10" s="121" t="s">
        <v>136</v>
      </c>
      <c r="C10" s="121"/>
      <c r="D10" s="121"/>
      <c r="E10" s="55">
        <v>43.3</v>
      </c>
      <c r="F10" s="50">
        <v>43.3</v>
      </c>
      <c r="G10" s="46"/>
      <c r="H10" s="46"/>
      <c r="I10" s="46"/>
    </row>
    <row r="12" spans="1:9" ht="28.5" customHeight="1" thickBot="1" x14ac:dyDescent="0.35">
      <c r="A12" s="102" t="s">
        <v>1</v>
      </c>
      <c r="B12" s="102"/>
      <c r="C12" s="102"/>
      <c r="D12" s="102"/>
      <c r="E12" s="102"/>
      <c r="F12" s="102"/>
      <c r="I12">
        <v>310.60000000000002</v>
      </c>
    </row>
    <row r="13" spans="1:9" ht="129" customHeight="1" thickBot="1" x14ac:dyDescent="0.35">
      <c r="A13" s="1" t="s">
        <v>2</v>
      </c>
      <c r="B13" s="2" t="s">
        <v>3</v>
      </c>
      <c r="C13" s="2" t="s">
        <v>4</v>
      </c>
      <c r="D13" s="80" t="s">
        <v>147</v>
      </c>
      <c r="E13" s="80" t="s">
        <v>148</v>
      </c>
      <c r="F13" s="3" t="s">
        <v>5</v>
      </c>
    </row>
    <row r="14" spans="1:9" x14ac:dyDescent="0.3">
      <c r="A14" s="97" t="s">
        <v>6</v>
      </c>
      <c r="B14" s="98"/>
      <c r="C14" s="98"/>
      <c r="D14" s="98"/>
      <c r="E14" s="103"/>
      <c r="F14" s="101"/>
    </row>
    <row r="15" spans="1:9" ht="93" customHeight="1" x14ac:dyDescent="0.3">
      <c r="A15" s="4" t="s">
        <v>7</v>
      </c>
      <c r="B15" s="5" t="s">
        <v>8</v>
      </c>
      <c r="C15" s="6" t="s">
        <v>9</v>
      </c>
      <c r="D15" s="82">
        <f>I12*F15*12-1192.66</f>
        <v>9653.492000000002</v>
      </c>
      <c r="E15" s="82">
        <v>9653.492000000002</v>
      </c>
      <c r="F15" s="95">
        <v>2.91</v>
      </c>
    </row>
    <row r="16" spans="1:9" ht="42.75" customHeight="1" x14ac:dyDescent="0.3">
      <c r="A16" s="4" t="s">
        <v>10</v>
      </c>
      <c r="B16" s="5" t="s">
        <v>11</v>
      </c>
      <c r="C16" s="6" t="s">
        <v>12</v>
      </c>
      <c r="D16" s="83"/>
      <c r="E16" s="83"/>
      <c r="F16" s="95"/>
    </row>
    <row r="17" spans="1:6" ht="30.75" customHeight="1" x14ac:dyDescent="0.3">
      <c r="A17" s="4" t="s">
        <v>13</v>
      </c>
      <c r="B17" s="5" t="s">
        <v>14</v>
      </c>
      <c r="C17" s="6" t="s">
        <v>12</v>
      </c>
      <c r="D17" s="83"/>
      <c r="E17" s="83"/>
      <c r="F17" s="95"/>
    </row>
    <row r="18" spans="1:6" ht="40.5" customHeight="1" x14ac:dyDescent="0.3">
      <c r="A18" s="4" t="s">
        <v>15</v>
      </c>
      <c r="B18" s="5" t="s">
        <v>16</v>
      </c>
      <c r="C18" s="6" t="s">
        <v>12</v>
      </c>
      <c r="D18" s="83"/>
      <c r="E18" s="83"/>
      <c r="F18" s="95"/>
    </row>
    <row r="19" spans="1:6" ht="55.5" customHeight="1" x14ac:dyDescent="0.3">
      <c r="A19" s="4" t="s">
        <v>17</v>
      </c>
      <c r="B19" s="5" t="s">
        <v>18</v>
      </c>
      <c r="C19" s="6" t="s">
        <v>12</v>
      </c>
      <c r="D19" s="84"/>
      <c r="E19" s="84"/>
      <c r="F19" s="95"/>
    </row>
    <row r="20" spans="1:6" ht="32.25" customHeight="1" thickBot="1" x14ac:dyDescent="0.35">
      <c r="A20" s="7" t="s">
        <v>19</v>
      </c>
      <c r="B20" s="8" t="s">
        <v>20</v>
      </c>
      <c r="C20" s="9"/>
      <c r="D20" s="30">
        <f>F20*I12*12</f>
        <v>372.72</v>
      </c>
      <c r="E20" s="70">
        <v>372.72</v>
      </c>
      <c r="F20" s="11">
        <v>0.1</v>
      </c>
    </row>
    <row r="21" spans="1:6" x14ac:dyDescent="0.3">
      <c r="A21" s="97" t="s">
        <v>21</v>
      </c>
      <c r="B21" s="98"/>
      <c r="C21" s="98"/>
      <c r="D21" s="98"/>
      <c r="E21" s="103"/>
      <c r="F21" s="101"/>
    </row>
    <row r="22" spans="1:6" ht="35.25" customHeight="1" x14ac:dyDescent="0.3">
      <c r="A22" s="4" t="s">
        <v>7</v>
      </c>
      <c r="B22" s="5" t="s">
        <v>22</v>
      </c>
      <c r="C22" s="6" t="s">
        <v>23</v>
      </c>
      <c r="D22" s="104">
        <f>I12*12*F22</f>
        <v>3913.5600000000004</v>
      </c>
      <c r="E22" s="82">
        <v>3913.5600000000004</v>
      </c>
      <c r="F22" s="95">
        <v>1.05</v>
      </c>
    </row>
    <row r="23" spans="1:6" ht="37.5" customHeight="1" x14ac:dyDescent="0.3">
      <c r="A23" s="4" t="s">
        <v>10</v>
      </c>
      <c r="B23" s="5" t="s">
        <v>24</v>
      </c>
      <c r="C23" s="6" t="s">
        <v>25</v>
      </c>
      <c r="D23" s="104"/>
      <c r="E23" s="83"/>
      <c r="F23" s="95"/>
    </row>
    <row r="24" spans="1:6" ht="78" customHeight="1" x14ac:dyDescent="0.3">
      <c r="A24" s="4" t="s">
        <v>13</v>
      </c>
      <c r="B24" s="5" t="s">
        <v>26</v>
      </c>
      <c r="C24" s="6" t="s">
        <v>25</v>
      </c>
      <c r="D24" s="104"/>
      <c r="E24" s="84"/>
      <c r="F24" s="95"/>
    </row>
    <row r="25" spans="1:6" ht="43.5" customHeight="1" thickBot="1" x14ac:dyDescent="0.35">
      <c r="A25" s="7" t="s">
        <v>15</v>
      </c>
      <c r="B25" s="8" t="s">
        <v>27</v>
      </c>
      <c r="C25" s="12" t="s">
        <v>12</v>
      </c>
      <c r="D25" s="31">
        <f>I12*12*F25</f>
        <v>782.71199999999999</v>
      </c>
      <c r="E25" s="58">
        <v>782.71199999999999</v>
      </c>
      <c r="F25" s="13">
        <v>0.21</v>
      </c>
    </row>
    <row r="26" spans="1:6" x14ac:dyDescent="0.3">
      <c r="A26" s="97" t="s">
        <v>28</v>
      </c>
      <c r="B26" s="98"/>
      <c r="C26" s="98"/>
      <c r="D26" s="105"/>
      <c r="E26" s="106"/>
      <c r="F26" s="101"/>
    </row>
    <row r="27" spans="1:6" x14ac:dyDescent="0.3">
      <c r="A27" s="107" t="s">
        <v>29</v>
      </c>
      <c r="B27" s="108"/>
      <c r="C27" s="109"/>
      <c r="D27" s="82">
        <f>F27*12*I12</f>
        <v>10771.608</v>
      </c>
      <c r="E27" s="82">
        <v>10771.608</v>
      </c>
      <c r="F27" s="94">
        <v>2.89</v>
      </c>
    </row>
    <row r="28" spans="1:6" ht="25.5" customHeight="1" x14ac:dyDescent="0.3">
      <c r="A28" s="4" t="s">
        <v>7</v>
      </c>
      <c r="B28" s="5" t="s">
        <v>30</v>
      </c>
      <c r="C28" s="14" t="s">
        <v>31</v>
      </c>
      <c r="D28" s="83"/>
      <c r="E28" s="83"/>
      <c r="F28" s="94"/>
    </row>
    <row r="29" spans="1:6" ht="41.25" customHeight="1" x14ac:dyDescent="0.3">
      <c r="A29" s="4" t="s">
        <v>10</v>
      </c>
      <c r="B29" s="5" t="s">
        <v>32</v>
      </c>
      <c r="C29" s="14" t="s">
        <v>33</v>
      </c>
      <c r="D29" s="83"/>
      <c r="E29" s="83"/>
      <c r="F29" s="94"/>
    </row>
    <row r="30" spans="1:6" x14ac:dyDescent="0.3">
      <c r="A30" s="4" t="s">
        <v>13</v>
      </c>
      <c r="B30" s="5" t="s">
        <v>34</v>
      </c>
      <c r="C30" s="14" t="s">
        <v>31</v>
      </c>
      <c r="D30" s="83"/>
      <c r="E30" s="83"/>
      <c r="F30" s="94"/>
    </row>
    <row r="31" spans="1:6" ht="25.5" customHeight="1" x14ac:dyDescent="0.3">
      <c r="A31" s="4" t="s">
        <v>15</v>
      </c>
      <c r="B31" s="5" t="s">
        <v>35</v>
      </c>
      <c r="C31" s="14" t="s">
        <v>36</v>
      </c>
      <c r="D31" s="83"/>
      <c r="E31" s="83"/>
      <c r="F31" s="94"/>
    </row>
    <row r="32" spans="1:6" ht="21.75" customHeight="1" x14ac:dyDescent="0.3">
      <c r="A32" s="4" t="s">
        <v>37</v>
      </c>
      <c r="B32" s="5" t="s">
        <v>38</v>
      </c>
      <c r="C32" s="14" t="s">
        <v>39</v>
      </c>
      <c r="D32" s="83"/>
      <c r="E32" s="83"/>
      <c r="F32" s="94"/>
    </row>
    <row r="33" spans="1:6" ht="41.25" customHeight="1" x14ac:dyDescent="0.3">
      <c r="A33" s="4" t="s">
        <v>19</v>
      </c>
      <c r="B33" s="5" t="s">
        <v>40</v>
      </c>
      <c r="C33" s="14" t="s">
        <v>41</v>
      </c>
      <c r="D33" s="83"/>
      <c r="E33" s="83"/>
      <c r="F33" s="94"/>
    </row>
    <row r="34" spans="1:6" x14ac:dyDescent="0.3">
      <c r="A34" s="6">
        <v>7</v>
      </c>
      <c r="B34" s="5" t="s">
        <v>43</v>
      </c>
      <c r="C34" s="14" t="s">
        <v>44</v>
      </c>
      <c r="D34" s="83"/>
      <c r="E34" s="83"/>
      <c r="F34" s="94"/>
    </row>
    <row r="35" spans="1:6" x14ac:dyDescent="0.3">
      <c r="A35" s="110" t="s">
        <v>45</v>
      </c>
      <c r="B35" s="111"/>
      <c r="C35" s="111"/>
      <c r="D35" s="83"/>
      <c r="E35" s="83"/>
      <c r="F35" s="94"/>
    </row>
    <row r="36" spans="1:6" ht="48" customHeight="1" x14ac:dyDescent="0.3">
      <c r="A36" s="4">
        <v>9</v>
      </c>
      <c r="B36" s="5" t="s">
        <v>46</v>
      </c>
      <c r="C36" s="14" t="s">
        <v>47</v>
      </c>
      <c r="D36" s="83"/>
      <c r="E36" s="83"/>
      <c r="F36" s="94"/>
    </row>
    <row r="37" spans="1:6" ht="48.75" customHeight="1" x14ac:dyDescent="0.3">
      <c r="A37" s="4">
        <v>10</v>
      </c>
      <c r="B37" s="5" t="s">
        <v>48</v>
      </c>
      <c r="C37" s="14" t="s">
        <v>47</v>
      </c>
      <c r="D37" s="83"/>
      <c r="E37" s="83"/>
      <c r="F37" s="94"/>
    </row>
    <row r="38" spans="1:6" ht="47.25" customHeight="1" x14ac:dyDescent="0.3">
      <c r="A38" s="4">
        <v>11</v>
      </c>
      <c r="B38" s="5" t="s">
        <v>49</v>
      </c>
      <c r="C38" s="14" t="s">
        <v>31</v>
      </c>
      <c r="D38" s="83"/>
      <c r="E38" s="83"/>
      <c r="F38" s="94"/>
    </row>
    <row r="39" spans="1:6" ht="25.5" customHeight="1" x14ac:dyDescent="0.3">
      <c r="A39" s="4">
        <v>12</v>
      </c>
      <c r="B39" s="5" t="s">
        <v>50</v>
      </c>
      <c r="C39" s="14" t="s">
        <v>31</v>
      </c>
      <c r="D39" s="83"/>
      <c r="E39" s="83"/>
      <c r="F39" s="94"/>
    </row>
    <row r="40" spans="1:6" ht="36.75" customHeight="1" x14ac:dyDescent="0.3">
      <c r="A40" s="4">
        <v>13</v>
      </c>
      <c r="B40" s="5" t="s">
        <v>32</v>
      </c>
      <c r="C40" s="14" t="s">
        <v>51</v>
      </c>
      <c r="D40" s="83"/>
      <c r="E40" s="83"/>
      <c r="F40" s="94"/>
    </row>
    <row r="41" spans="1:6" ht="21.75" customHeight="1" x14ac:dyDescent="0.3">
      <c r="A41" s="36">
        <v>14</v>
      </c>
      <c r="B41" s="5" t="s">
        <v>52</v>
      </c>
      <c r="C41" s="36" t="s">
        <v>31</v>
      </c>
      <c r="D41" s="84"/>
      <c r="E41" s="84"/>
      <c r="F41" s="94"/>
    </row>
    <row r="42" spans="1:6" ht="107.4" customHeight="1" thickBot="1" x14ac:dyDescent="0.35">
      <c r="A42" s="28">
        <v>15</v>
      </c>
      <c r="B42" s="38" t="s">
        <v>126</v>
      </c>
      <c r="C42" s="37" t="s">
        <v>127</v>
      </c>
      <c r="D42" s="35">
        <f>F42*9*I12</f>
        <v>83.862000000000009</v>
      </c>
      <c r="E42" s="59">
        <v>83.862000000000009</v>
      </c>
      <c r="F42" s="15">
        <v>0.03</v>
      </c>
    </row>
    <row r="43" spans="1:6" x14ac:dyDescent="0.3">
      <c r="A43" s="97" t="s">
        <v>53</v>
      </c>
      <c r="B43" s="98"/>
      <c r="C43" s="98"/>
      <c r="D43" s="99"/>
      <c r="E43" s="100"/>
      <c r="F43" s="101"/>
    </row>
    <row r="44" spans="1:6" x14ac:dyDescent="0.3">
      <c r="A44" s="107" t="s">
        <v>54</v>
      </c>
      <c r="B44" s="108"/>
      <c r="C44" s="108"/>
      <c r="D44" s="104">
        <f>I12*12*F44</f>
        <v>10547.976000000001</v>
      </c>
      <c r="E44" s="82">
        <v>10547.976000000001</v>
      </c>
      <c r="F44" s="95">
        <v>2.83</v>
      </c>
    </row>
    <row r="45" spans="1:6" ht="98.25" customHeight="1" x14ac:dyDescent="0.3">
      <c r="A45" s="4" t="s">
        <v>7</v>
      </c>
      <c r="B45" s="5" t="s">
        <v>55</v>
      </c>
      <c r="C45" s="6" t="s">
        <v>56</v>
      </c>
      <c r="D45" s="104"/>
      <c r="E45" s="83"/>
      <c r="F45" s="95"/>
    </row>
    <row r="46" spans="1:6" ht="60.75" customHeight="1" x14ac:dyDescent="0.3">
      <c r="A46" s="4" t="s">
        <v>10</v>
      </c>
      <c r="B46" s="5" t="s">
        <v>57</v>
      </c>
      <c r="C46" s="6" t="s">
        <v>56</v>
      </c>
      <c r="D46" s="104"/>
      <c r="E46" s="83"/>
      <c r="F46" s="95"/>
    </row>
    <row r="47" spans="1:6" ht="21" customHeight="1" thickBot="1" x14ac:dyDescent="0.35">
      <c r="A47" s="7" t="s">
        <v>13</v>
      </c>
      <c r="B47" s="8" t="s">
        <v>58</v>
      </c>
      <c r="C47" s="16" t="s">
        <v>59</v>
      </c>
      <c r="D47" s="82"/>
      <c r="E47" s="89"/>
      <c r="F47" s="96"/>
    </row>
    <row r="48" spans="1:6" x14ac:dyDescent="0.3">
      <c r="A48" s="90" t="s">
        <v>60</v>
      </c>
      <c r="B48" s="91"/>
      <c r="C48" s="91"/>
      <c r="D48" s="112">
        <f>F48*12*I12</f>
        <v>7454.4000000000005</v>
      </c>
      <c r="E48" s="116">
        <v>7454.4000000000005</v>
      </c>
      <c r="F48" s="113">
        <v>2</v>
      </c>
    </row>
    <row r="49" spans="1:6" ht="68.25" customHeight="1" x14ac:dyDescent="0.3">
      <c r="A49" s="4" t="s">
        <v>7</v>
      </c>
      <c r="B49" s="5" t="s">
        <v>61</v>
      </c>
      <c r="C49" s="6" t="s">
        <v>56</v>
      </c>
      <c r="D49" s="104"/>
      <c r="E49" s="83"/>
      <c r="F49" s="114"/>
    </row>
    <row r="50" spans="1:6" ht="47.25" customHeight="1" x14ac:dyDescent="0.3">
      <c r="A50" s="4" t="s">
        <v>10</v>
      </c>
      <c r="B50" s="5" t="s">
        <v>62</v>
      </c>
      <c r="C50" s="6" t="s">
        <v>56</v>
      </c>
      <c r="D50" s="104"/>
      <c r="E50" s="83"/>
      <c r="F50" s="114"/>
    </row>
    <row r="51" spans="1:6" ht="56.25" customHeight="1" x14ac:dyDescent="0.3">
      <c r="A51" s="4" t="s">
        <v>13</v>
      </c>
      <c r="B51" s="5" t="s">
        <v>63</v>
      </c>
      <c r="C51" s="6" t="s">
        <v>56</v>
      </c>
      <c r="D51" s="104"/>
      <c r="E51" s="83"/>
      <c r="F51" s="114"/>
    </row>
    <row r="52" spans="1:6" ht="49.2" customHeight="1" thickBot="1" x14ac:dyDescent="0.35">
      <c r="A52" s="7" t="s">
        <v>15</v>
      </c>
      <c r="B52" s="8" t="s">
        <v>58</v>
      </c>
      <c r="C52" s="12" t="s">
        <v>59</v>
      </c>
      <c r="D52" s="82"/>
      <c r="E52" s="89"/>
      <c r="F52" s="115"/>
    </row>
    <row r="53" spans="1:6" x14ac:dyDescent="0.3">
      <c r="A53" s="90" t="s">
        <v>64</v>
      </c>
      <c r="B53" s="91"/>
      <c r="C53" s="91"/>
      <c r="D53" s="112">
        <f>F53*12*I12</f>
        <v>9131.6400000000012</v>
      </c>
      <c r="E53" s="116">
        <v>9131.6400000000012</v>
      </c>
      <c r="F53" s="117">
        <v>2.4500000000000002</v>
      </c>
    </row>
    <row r="54" spans="1:6" ht="58.5" customHeight="1" x14ac:dyDescent="0.3">
      <c r="A54" s="4" t="s">
        <v>7</v>
      </c>
      <c r="B54" s="5" t="s">
        <v>65</v>
      </c>
      <c r="C54" s="6" t="s">
        <v>59</v>
      </c>
      <c r="D54" s="104"/>
      <c r="E54" s="83"/>
      <c r="F54" s="95"/>
    </row>
    <row r="55" spans="1:6" ht="42" customHeight="1" x14ac:dyDescent="0.3">
      <c r="A55" s="4" t="s">
        <v>10</v>
      </c>
      <c r="B55" s="5" t="s">
        <v>66</v>
      </c>
      <c r="C55" s="6" t="s">
        <v>12</v>
      </c>
      <c r="D55" s="104"/>
      <c r="E55" s="83"/>
      <c r="F55" s="95"/>
    </row>
    <row r="56" spans="1:6" ht="44.25" customHeight="1" x14ac:dyDescent="0.3">
      <c r="A56" s="4" t="s">
        <v>13</v>
      </c>
      <c r="B56" s="5" t="s">
        <v>67</v>
      </c>
      <c r="C56" s="6" t="s">
        <v>12</v>
      </c>
      <c r="D56" s="104"/>
      <c r="E56" s="83"/>
      <c r="F56" s="95"/>
    </row>
    <row r="57" spans="1:6" ht="29.25" customHeight="1" thickBot="1" x14ac:dyDescent="0.35">
      <c r="A57" s="7" t="s">
        <v>15</v>
      </c>
      <c r="B57" s="8" t="s">
        <v>68</v>
      </c>
      <c r="C57" s="12" t="s">
        <v>59</v>
      </c>
      <c r="D57" s="82"/>
      <c r="E57" s="83"/>
      <c r="F57" s="96"/>
    </row>
    <row r="58" spans="1:6" x14ac:dyDescent="0.3">
      <c r="A58" s="90" t="s">
        <v>69</v>
      </c>
      <c r="B58" s="91"/>
      <c r="C58" s="91"/>
      <c r="D58" s="118">
        <f>F58*12*I12</f>
        <v>18636</v>
      </c>
      <c r="E58" s="83">
        <v>18636</v>
      </c>
      <c r="F58" s="86">
        <v>5</v>
      </c>
    </row>
    <row r="59" spans="1:6" ht="54.75" customHeight="1" x14ac:dyDescent="0.3">
      <c r="A59" s="4" t="s">
        <v>7</v>
      </c>
      <c r="B59" s="5" t="s">
        <v>70</v>
      </c>
      <c r="C59" s="6" t="s">
        <v>12</v>
      </c>
      <c r="D59" s="119"/>
      <c r="E59" s="83"/>
      <c r="F59" s="87"/>
    </row>
    <row r="60" spans="1:6" ht="25.5" customHeight="1" x14ac:dyDescent="0.3">
      <c r="A60" s="4" t="s">
        <v>10</v>
      </c>
      <c r="B60" s="5" t="s">
        <v>71</v>
      </c>
      <c r="C60" s="6" t="s">
        <v>12</v>
      </c>
      <c r="D60" s="119"/>
      <c r="E60" s="83"/>
      <c r="F60" s="87"/>
    </row>
    <row r="61" spans="1:6" ht="58.5" customHeight="1" x14ac:dyDescent="0.3">
      <c r="A61" s="4" t="s">
        <v>13</v>
      </c>
      <c r="B61" s="5" t="s">
        <v>72</v>
      </c>
      <c r="C61" s="6" t="s">
        <v>56</v>
      </c>
      <c r="D61" s="119"/>
      <c r="E61" s="83"/>
      <c r="F61" s="87"/>
    </row>
    <row r="62" spans="1:6" ht="32.25" customHeight="1" x14ac:dyDescent="0.3">
      <c r="A62" s="7" t="s">
        <v>15</v>
      </c>
      <c r="B62" s="8" t="s">
        <v>73</v>
      </c>
      <c r="C62" s="12" t="s">
        <v>12</v>
      </c>
      <c r="D62" s="120"/>
      <c r="E62" s="83"/>
      <c r="F62" s="87"/>
    </row>
    <row r="63" spans="1:6" ht="21.6" customHeight="1" thickBot="1" x14ac:dyDescent="0.35">
      <c r="A63" s="6">
        <v>5</v>
      </c>
      <c r="B63" s="5" t="s">
        <v>74</v>
      </c>
      <c r="C63" s="14" t="s">
        <v>12</v>
      </c>
      <c r="D63" s="32"/>
      <c r="E63" s="32"/>
      <c r="F63" s="15"/>
    </row>
    <row r="64" spans="1:6" x14ac:dyDescent="0.3">
      <c r="A64" s="90" t="s">
        <v>75</v>
      </c>
      <c r="B64" s="91"/>
      <c r="C64" s="91"/>
      <c r="D64" s="112">
        <f>F64*12*I12</f>
        <v>12858.840000000002</v>
      </c>
      <c r="E64" s="83">
        <v>12858.840000000002</v>
      </c>
      <c r="F64" s="135">
        <v>3.45</v>
      </c>
    </row>
    <row r="65" spans="1:6" ht="71.25" customHeight="1" x14ac:dyDescent="0.3">
      <c r="A65" s="4" t="s">
        <v>7</v>
      </c>
      <c r="B65" s="5" t="s">
        <v>76</v>
      </c>
      <c r="C65" s="5" t="s">
        <v>12</v>
      </c>
      <c r="D65" s="104"/>
      <c r="E65" s="83"/>
      <c r="F65" s="95"/>
    </row>
    <row r="66" spans="1:6" ht="31.5" customHeight="1" x14ac:dyDescent="0.3">
      <c r="A66" s="4" t="s">
        <v>10</v>
      </c>
      <c r="B66" s="5" t="s">
        <v>77</v>
      </c>
      <c r="C66" s="17" t="s">
        <v>12</v>
      </c>
      <c r="D66" s="104"/>
      <c r="E66" s="83"/>
      <c r="F66" s="95"/>
    </row>
    <row r="67" spans="1:6" ht="82.5" customHeight="1" x14ac:dyDescent="0.3">
      <c r="A67" s="4" t="s">
        <v>13</v>
      </c>
      <c r="B67" s="5" t="s">
        <v>78</v>
      </c>
      <c r="C67" s="6" t="s">
        <v>12</v>
      </c>
      <c r="D67" s="104"/>
      <c r="E67" s="83"/>
      <c r="F67" s="95"/>
    </row>
    <row r="68" spans="1:6" ht="41.25" customHeight="1" thickBot="1" x14ac:dyDescent="0.35">
      <c r="A68" s="7" t="s">
        <v>15</v>
      </c>
      <c r="B68" s="8" t="s">
        <v>79</v>
      </c>
      <c r="C68" s="10" t="s">
        <v>59</v>
      </c>
      <c r="D68" s="82"/>
      <c r="E68" s="89"/>
      <c r="F68" s="96"/>
    </row>
    <row r="69" spans="1:6" x14ac:dyDescent="0.3">
      <c r="A69" s="90" t="s">
        <v>80</v>
      </c>
      <c r="B69" s="91"/>
      <c r="C69" s="91"/>
      <c r="D69" s="91"/>
      <c r="E69" s="92"/>
      <c r="F69" s="93"/>
    </row>
    <row r="70" spans="1:6" ht="71.25" customHeight="1" x14ac:dyDescent="0.3">
      <c r="A70" s="4" t="s">
        <v>7</v>
      </c>
      <c r="B70" s="5" t="s">
        <v>81</v>
      </c>
      <c r="C70" s="17" t="s">
        <v>82</v>
      </c>
      <c r="D70" s="82">
        <f>F70*12*I12</f>
        <v>8982.5520000000015</v>
      </c>
      <c r="E70" s="82">
        <v>8982.5520000000015</v>
      </c>
      <c r="F70" s="95">
        <v>2.41</v>
      </c>
    </row>
    <row r="71" spans="1:6" ht="34.5" customHeight="1" thickBot="1" x14ac:dyDescent="0.35">
      <c r="A71" s="7" t="s">
        <v>10</v>
      </c>
      <c r="B71" s="8" t="s">
        <v>83</v>
      </c>
      <c r="C71" s="10" t="s">
        <v>84</v>
      </c>
      <c r="D71" s="89"/>
      <c r="E71" s="89"/>
      <c r="F71" s="96"/>
    </row>
    <row r="72" spans="1:6" x14ac:dyDescent="0.3">
      <c r="A72" s="90" t="s">
        <v>137</v>
      </c>
      <c r="B72" s="91"/>
      <c r="C72" s="91"/>
      <c r="D72" s="91"/>
      <c r="E72" s="92"/>
      <c r="F72" s="93"/>
    </row>
    <row r="73" spans="1:6" ht="16.5" customHeight="1" x14ac:dyDescent="0.3">
      <c r="A73" s="41" t="s">
        <v>7</v>
      </c>
      <c r="B73" s="5" t="s">
        <v>138</v>
      </c>
      <c r="C73" s="39" t="s">
        <v>42</v>
      </c>
      <c r="D73" s="94">
        <f>F73*3*F9</f>
        <v>2189.7300000000005</v>
      </c>
      <c r="E73" s="86">
        <v>2189.7300000000005</v>
      </c>
      <c r="F73" s="95">
        <v>2.35</v>
      </c>
    </row>
    <row r="74" spans="1:6" ht="21" customHeight="1" x14ac:dyDescent="0.3">
      <c r="A74" s="41" t="s">
        <v>10</v>
      </c>
      <c r="B74" s="5" t="s">
        <v>139</v>
      </c>
      <c r="C74" s="39" t="s">
        <v>23</v>
      </c>
      <c r="D74" s="94"/>
      <c r="E74" s="87"/>
      <c r="F74" s="95"/>
    </row>
    <row r="75" spans="1:6" ht="43.5" customHeight="1" thickBot="1" x14ac:dyDescent="0.35">
      <c r="A75" s="7" t="s">
        <v>13</v>
      </c>
      <c r="B75" s="8" t="s">
        <v>140</v>
      </c>
      <c r="C75" s="40" t="s">
        <v>42</v>
      </c>
      <c r="D75" s="86"/>
      <c r="E75" s="88"/>
      <c r="F75" s="96"/>
    </row>
    <row r="76" spans="1:6" ht="15" customHeight="1" x14ac:dyDescent="0.3">
      <c r="A76" s="90" t="s">
        <v>85</v>
      </c>
      <c r="B76" s="91"/>
      <c r="C76" s="91"/>
      <c r="D76" s="91"/>
      <c r="E76" s="92"/>
      <c r="F76" s="93"/>
    </row>
    <row r="77" spans="1:6" ht="78.75" customHeight="1" x14ac:dyDescent="0.3">
      <c r="A77" s="4" t="s">
        <v>7</v>
      </c>
      <c r="B77" s="5" t="s">
        <v>86</v>
      </c>
      <c r="C77" s="17" t="s">
        <v>87</v>
      </c>
      <c r="D77" s="82">
        <f>12*F77*I12</f>
        <v>14349.720000000001</v>
      </c>
      <c r="E77" s="82">
        <v>14349.72</v>
      </c>
      <c r="F77" s="96">
        <v>3.85</v>
      </c>
    </row>
    <row r="78" spans="1:6" ht="70.5" customHeight="1" x14ac:dyDescent="0.3">
      <c r="A78" s="4" t="s">
        <v>10</v>
      </c>
      <c r="B78" s="5" t="s">
        <v>88</v>
      </c>
      <c r="C78" s="17" t="s">
        <v>87</v>
      </c>
      <c r="D78" s="83"/>
      <c r="E78" s="83"/>
      <c r="F78" s="132"/>
    </row>
    <row r="79" spans="1:6" ht="67.5" customHeight="1" x14ac:dyDescent="0.3">
      <c r="A79" s="134" t="s">
        <v>13</v>
      </c>
      <c r="B79" s="5" t="s">
        <v>89</v>
      </c>
      <c r="C79" s="94" t="s">
        <v>90</v>
      </c>
      <c r="D79" s="83"/>
      <c r="E79" s="83"/>
      <c r="F79" s="132"/>
    </row>
    <row r="80" spans="1:6" ht="30.75" customHeight="1" x14ac:dyDescent="0.3">
      <c r="A80" s="134"/>
      <c r="B80" s="5" t="s">
        <v>91</v>
      </c>
      <c r="C80" s="94"/>
      <c r="D80" s="83"/>
      <c r="E80" s="83"/>
      <c r="F80" s="132"/>
    </row>
    <row r="81" spans="1:9" ht="76.5" customHeight="1" x14ac:dyDescent="0.3">
      <c r="A81" s="134"/>
      <c r="B81" s="5" t="s">
        <v>92</v>
      </c>
      <c r="C81" s="94"/>
      <c r="D81" s="83"/>
      <c r="E81" s="83"/>
      <c r="F81" s="132"/>
    </row>
    <row r="82" spans="1:9" ht="54.75" customHeight="1" x14ac:dyDescent="0.3">
      <c r="A82" s="134"/>
      <c r="B82" s="5" t="s">
        <v>93</v>
      </c>
      <c r="C82" s="94"/>
      <c r="D82" s="83"/>
      <c r="E82" s="83"/>
      <c r="F82" s="132"/>
    </row>
    <row r="83" spans="1:9" ht="80.25" customHeight="1" x14ac:dyDescent="0.3">
      <c r="A83" s="4" t="s">
        <v>15</v>
      </c>
      <c r="B83" s="5" t="s">
        <v>94</v>
      </c>
      <c r="C83" s="17" t="s">
        <v>95</v>
      </c>
      <c r="D83" s="83"/>
      <c r="E83" s="83"/>
      <c r="F83" s="132"/>
    </row>
    <row r="84" spans="1:9" ht="48" customHeight="1" x14ac:dyDescent="0.3">
      <c r="A84" s="4" t="s">
        <v>96</v>
      </c>
      <c r="B84" s="5" t="s">
        <v>124</v>
      </c>
      <c r="C84" s="6" t="s">
        <v>97</v>
      </c>
      <c r="D84" s="83"/>
      <c r="E84" s="83"/>
      <c r="F84" s="132"/>
    </row>
    <row r="85" spans="1:9" ht="71.25" customHeight="1" x14ac:dyDescent="0.3">
      <c r="A85" s="4" t="s">
        <v>98</v>
      </c>
      <c r="B85" s="5" t="s">
        <v>99</v>
      </c>
      <c r="C85" s="6" t="s">
        <v>42</v>
      </c>
      <c r="D85" s="83"/>
      <c r="E85" s="83"/>
      <c r="F85" s="132"/>
    </row>
    <row r="86" spans="1:9" ht="53.25" customHeight="1" x14ac:dyDescent="0.3">
      <c r="A86" s="4" t="s">
        <v>100</v>
      </c>
      <c r="B86" s="5" t="s">
        <v>101</v>
      </c>
      <c r="C86" s="6" t="s">
        <v>56</v>
      </c>
      <c r="D86" s="83"/>
      <c r="E86" s="83"/>
      <c r="F86" s="132"/>
      <c r="I86" s="29"/>
    </row>
    <row r="87" spans="1:9" ht="81" customHeight="1" x14ac:dyDescent="0.3">
      <c r="A87" s="4" t="s">
        <v>102</v>
      </c>
      <c r="B87" s="5" t="s">
        <v>103</v>
      </c>
      <c r="C87" s="6" t="s">
        <v>104</v>
      </c>
      <c r="D87" s="83"/>
      <c r="E87" s="83"/>
      <c r="F87" s="132"/>
    </row>
    <row r="88" spans="1:9" ht="94.5" customHeight="1" x14ac:dyDescent="0.3">
      <c r="A88" s="18" t="s">
        <v>105</v>
      </c>
      <c r="B88" s="5" t="s">
        <v>106</v>
      </c>
      <c r="C88" s="19" t="s">
        <v>107</v>
      </c>
      <c r="D88" s="83"/>
      <c r="E88" s="83"/>
      <c r="F88" s="132"/>
    </row>
    <row r="89" spans="1:9" ht="57" customHeight="1" x14ac:dyDescent="0.3">
      <c r="A89" s="18" t="s">
        <v>108</v>
      </c>
      <c r="B89" s="5" t="s">
        <v>125</v>
      </c>
      <c r="C89" s="19" t="s">
        <v>109</v>
      </c>
      <c r="D89" s="83"/>
      <c r="E89" s="83"/>
      <c r="F89" s="132"/>
    </row>
    <row r="90" spans="1:9" ht="36" customHeight="1" x14ac:dyDescent="0.3">
      <c r="A90" s="18" t="s">
        <v>110</v>
      </c>
      <c r="B90" s="5" t="s">
        <v>111</v>
      </c>
      <c r="C90" s="19" t="s">
        <v>112</v>
      </c>
      <c r="D90" s="83"/>
      <c r="E90" s="83"/>
      <c r="F90" s="132"/>
    </row>
    <row r="91" spans="1:9" ht="42" customHeight="1" x14ac:dyDescent="0.3">
      <c r="A91" s="18" t="s">
        <v>113</v>
      </c>
      <c r="B91" s="5" t="s">
        <v>114</v>
      </c>
      <c r="C91" s="19" t="s">
        <v>115</v>
      </c>
      <c r="D91" s="83"/>
      <c r="E91" s="83"/>
      <c r="F91" s="132"/>
    </row>
    <row r="92" spans="1:9" ht="103.5" customHeight="1" x14ac:dyDescent="0.3">
      <c r="A92" s="18" t="s">
        <v>116</v>
      </c>
      <c r="B92" s="5" t="s">
        <v>117</v>
      </c>
      <c r="C92" s="19" t="s">
        <v>118</v>
      </c>
      <c r="D92" s="83"/>
      <c r="E92" s="83"/>
      <c r="F92" s="132"/>
    </row>
    <row r="93" spans="1:9" ht="78.75" hidden="1" customHeight="1" thickBot="1" x14ac:dyDescent="0.35">
      <c r="A93" s="7" t="s">
        <v>119</v>
      </c>
      <c r="B93" s="8" t="s">
        <v>120</v>
      </c>
      <c r="C93" s="12" t="s">
        <v>121</v>
      </c>
      <c r="D93" s="89"/>
      <c r="E93" s="71"/>
      <c r="F93" s="133"/>
    </row>
    <row r="94" spans="1:9" hidden="1" x14ac:dyDescent="0.3">
      <c r="A94" s="7" t="s">
        <v>122</v>
      </c>
      <c r="B94" s="20"/>
      <c r="C94" s="21"/>
      <c r="D94" s="33"/>
      <c r="E94" s="72"/>
      <c r="F94" s="22"/>
    </row>
    <row r="95" spans="1:9" ht="33" customHeight="1" thickBot="1" x14ac:dyDescent="0.35">
      <c r="A95" s="23"/>
      <c r="B95" s="24" t="s">
        <v>123</v>
      </c>
      <c r="C95" s="25"/>
      <c r="D95" s="34">
        <f>D77+D73+D70+D64+D58+D53+D48+D44+D42+D27+D25+D22+D20+D15</f>
        <v>109728.81199999998</v>
      </c>
      <c r="E95" s="73">
        <v>109728.81199999998</v>
      </c>
      <c r="F95" s="26"/>
      <c r="H95" s="29" t="e">
        <f>#REF!-#REF!</f>
        <v>#REF!</v>
      </c>
    </row>
    <row r="96" spans="1:9" x14ac:dyDescent="0.3">
      <c r="A96" s="27"/>
    </row>
    <row r="98" spans="1:10" s="60" customFormat="1" x14ac:dyDescent="0.3">
      <c r="A98" s="61"/>
      <c r="B98" s="127" t="s">
        <v>141</v>
      </c>
      <c r="C98" s="127"/>
      <c r="D98" s="127"/>
      <c r="E98" s="74"/>
    </row>
    <row r="99" spans="1:10" x14ac:dyDescent="0.3">
      <c r="A99" s="128"/>
      <c r="B99" s="128" t="s">
        <v>142</v>
      </c>
      <c r="C99" s="128" t="s">
        <v>143</v>
      </c>
      <c r="D99" s="128" t="s">
        <v>144</v>
      </c>
      <c r="E99" s="75"/>
    </row>
    <row r="100" spans="1:10" x14ac:dyDescent="0.3">
      <c r="A100" s="129"/>
      <c r="B100" s="130"/>
      <c r="C100" s="130"/>
      <c r="D100" s="130"/>
      <c r="E100" s="76"/>
    </row>
    <row r="101" spans="1:10" x14ac:dyDescent="0.3">
      <c r="A101" s="129"/>
      <c r="B101" s="131"/>
      <c r="C101" s="131"/>
      <c r="D101" s="131"/>
      <c r="E101" s="76"/>
    </row>
    <row r="102" spans="1:10" x14ac:dyDescent="0.3">
      <c r="A102" s="62"/>
      <c r="B102" s="124" t="s">
        <v>145</v>
      </c>
      <c r="C102" s="125"/>
      <c r="D102" s="126"/>
      <c r="E102" s="77"/>
    </row>
    <row r="103" spans="1:10" x14ac:dyDescent="0.3">
      <c r="A103" s="62"/>
      <c r="B103" s="63">
        <v>109728.81</v>
      </c>
      <c r="C103" s="64">
        <v>58688.85</v>
      </c>
      <c r="D103" s="65">
        <f>SUM(B103-C103)</f>
        <v>51039.96</v>
      </c>
      <c r="E103" s="78"/>
      <c r="J103" s="81">
        <f>B103-D95</f>
        <v>-1.9999999785795808E-3</v>
      </c>
    </row>
    <row r="104" spans="1:10" s="60" customFormat="1" x14ac:dyDescent="0.3">
      <c r="A104" s="66" t="s">
        <v>146</v>
      </c>
      <c r="B104" s="67">
        <f>SUM(B103)</f>
        <v>109728.81</v>
      </c>
      <c r="C104" s="67">
        <f t="shared" ref="C104:D104" si="0">SUM(C103)</f>
        <v>58688.85</v>
      </c>
      <c r="D104" s="67">
        <f t="shared" si="0"/>
        <v>51039.96</v>
      </c>
      <c r="E104" s="79"/>
    </row>
    <row r="105" spans="1:10" x14ac:dyDescent="0.3">
      <c r="A105" s="68"/>
      <c r="B105" s="68"/>
      <c r="C105" s="68"/>
      <c r="D105" s="69"/>
      <c r="E105" s="69"/>
    </row>
  </sheetData>
  <mergeCells count="63">
    <mergeCell ref="B102:D102"/>
    <mergeCell ref="E15:E19"/>
    <mergeCell ref="E22:E24"/>
    <mergeCell ref="B98:D98"/>
    <mergeCell ref="A99:A101"/>
    <mergeCell ref="B99:B101"/>
    <mergeCell ref="C99:C101"/>
    <mergeCell ref="D99:D101"/>
    <mergeCell ref="A76:F76"/>
    <mergeCell ref="D77:D93"/>
    <mergeCell ref="F77:F93"/>
    <mergeCell ref="A79:A82"/>
    <mergeCell ref="C79:C82"/>
    <mergeCell ref="A64:C64"/>
    <mergeCell ref="D64:D68"/>
    <mergeCell ref="F64:F68"/>
    <mergeCell ref="B10:D10"/>
    <mergeCell ref="A5:D5"/>
    <mergeCell ref="C6:D6"/>
    <mergeCell ref="C7:D7"/>
    <mergeCell ref="C8:D8"/>
    <mergeCell ref="C9:D9"/>
    <mergeCell ref="A69:F69"/>
    <mergeCell ref="D70:D71"/>
    <mergeCell ref="F70:F71"/>
    <mergeCell ref="A53:C53"/>
    <mergeCell ref="D53:D57"/>
    <mergeCell ref="F53:F57"/>
    <mergeCell ref="A58:C58"/>
    <mergeCell ref="D58:D62"/>
    <mergeCell ref="F58:F62"/>
    <mergeCell ref="E53:E57"/>
    <mergeCell ref="A44:C44"/>
    <mergeCell ref="D44:D47"/>
    <mergeCell ref="F44:F47"/>
    <mergeCell ref="A48:C48"/>
    <mergeCell ref="D48:D52"/>
    <mergeCell ref="F48:F52"/>
    <mergeCell ref="E48:E52"/>
    <mergeCell ref="E44:E47"/>
    <mergeCell ref="D22:D24"/>
    <mergeCell ref="F22:F24"/>
    <mergeCell ref="A26:F26"/>
    <mergeCell ref="A27:C27"/>
    <mergeCell ref="D27:D41"/>
    <mergeCell ref="F27:F41"/>
    <mergeCell ref="A35:C35"/>
    <mergeCell ref="E27:E41"/>
    <mergeCell ref="B4:D4"/>
    <mergeCell ref="E77:E92"/>
    <mergeCell ref="E73:E75"/>
    <mergeCell ref="E70:E71"/>
    <mergeCell ref="E64:E68"/>
    <mergeCell ref="E58:E62"/>
    <mergeCell ref="A72:F72"/>
    <mergeCell ref="D73:D75"/>
    <mergeCell ref="F73:F75"/>
    <mergeCell ref="A43:F43"/>
    <mergeCell ref="A12:F12"/>
    <mergeCell ref="A14:F14"/>
    <mergeCell ref="D15:D19"/>
    <mergeCell ref="F15:F19"/>
    <mergeCell ref="A21:F21"/>
  </mergeCells>
  <pageMargins left="0.7" right="0.7" top="0.75" bottom="0.75" header="0.3" footer="0.3"/>
  <pageSetup paperSize="9" scale="90" orientation="portrait" r:id="rId1"/>
  <rowBreaks count="2" manualBreakCount="2">
    <brk id="52" max="16383" man="1"/>
    <brk id="7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2018-12-12T05:07:38Z</dcterms:created>
  <dcterms:modified xsi:type="dcterms:W3CDTF">2020-03-20T00:01:00Z</dcterms:modified>
</cp:coreProperties>
</file>