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5456" windowHeight="9792"/>
  </bookViews>
  <sheets>
    <sheet name="Луценко 8" sheetId="1" r:id="rId1"/>
  </sheets>
  <definedNames>
    <definedName name="_xlnm.Print_Area" localSheetId="0">'Луценко 8'!$A$1:$F$102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101" i="1"/>
  <c r="D45" i="1"/>
  <c r="D30" i="1"/>
  <c r="I15" i="1"/>
  <c r="D25" i="1" s="1"/>
  <c r="D28" i="1"/>
  <c r="L15" i="1"/>
  <c r="D119" i="1"/>
  <c r="C115" i="1"/>
  <c r="B115" i="1"/>
  <c r="D114" i="1"/>
  <c r="D112" i="1"/>
  <c r="D115" i="1" s="1"/>
  <c r="D110" i="1"/>
  <c r="D108" i="1"/>
  <c r="D76" i="1" l="1"/>
  <c r="C12" i="1"/>
  <c r="G11" i="1" s="1"/>
  <c r="D67" i="1" l="1"/>
  <c r="D56" i="1"/>
  <c r="D18" i="1"/>
  <c r="D80" i="1"/>
  <c r="D73" i="1"/>
  <c r="D61" i="1"/>
  <c r="D47" i="1"/>
  <c r="D23" i="1"/>
  <c r="D102" i="1" l="1"/>
</calcChain>
</file>

<file path=xl/sharedStrings.xml><?xml version="1.0" encoding="utf-8"?>
<sst xmlns="http://schemas.openxmlformats.org/spreadsheetml/2006/main" count="232" uniqueCount="160">
  <si>
    <t>1 категория</t>
  </si>
  <si>
    <t>Перечень работ и услуг по содержанию и ремонту общего имущества в многоквартирном доме № 8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</si>
  <si>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</si>
  <si>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</si>
  <si>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</si>
  <si>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</si>
  <si>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</si>
  <si>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</si>
  <si>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</si>
  <si>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</si>
  <si>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</si>
  <si>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</si>
  <si>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</si>
  <si>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</si>
  <si>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</si>
  <si>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</si>
  <si>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</si>
  <si>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</si>
  <si>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</si>
  <si>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</si>
  <si>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</si>
  <si>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</si>
  <si>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</si>
  <si>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</si>
  <si>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</si>
  <si>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</si>
  <si>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</si>
  <si>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</si>
  <si>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</si>
  <si>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</si>
  <si>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</si>
  <si>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</si>
  <si>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</si>
  <si>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</si>
  <si>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</si>
  <si>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</si>
  <si>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</si>
  <si>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</si>
  <si>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</si>
  <si>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</si>
  <si>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</si>
  <si>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</si>
  <si>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</si>
  <si>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</si>
  <si>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</si>
  <si>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</si>
  <si>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</si>
  <si>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</si>
  <si>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</si>
  <si>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</si>
  <si>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</si>
  <si>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</si>
  <si>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</si>
  <si>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</si>
  <si>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</si>
  <si>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</si>
  <si>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</si>
  <si>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</si>
  <si>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</si>
  <si>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</si>
  <si>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</si>
  <si>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</si>
  <si>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</si>
  <si>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</si>
  <si>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</si>
  <si>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</si>
  <si>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</si>
  <si>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</si>
  <si>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</si>
  <si>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</si>
  <si>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</si>
  <si>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</si>
  <si>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</si>
  <si>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</si>
  <si>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</si>
  <si>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</si>
  <si>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</si>
  <si>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</si>
  <si>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</si>
  <si>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</si>
  <si>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</si>
  <si>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</si>
  <si>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</si>
  <si>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</si>
  <si>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</si>
  <si>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</si>
  <si>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</si>
  <si>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</si>
  <si>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</si>
  <si>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</si>
  <si>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</si>
  <si>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</si>
  <si>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</si>
  <si>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</si>
  <si>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</si>
  <si>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</si>
  <si>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</si>
  <si>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</si>
  <si>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</si>
  <si>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</si>
  <si>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</si>
  <si>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</si>
  <si>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</si>
  <si>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</si>
  <si>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</si>
  <si>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</si>
  <si>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</si>
  <si>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</si>
  <si>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</si>
  <si>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</si>
  <si>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</si>
  <si>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</si>
  <si>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</si>
  <si>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</si>
  <si>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</si>
  <si>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</si>
  <si>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</si>
  <si>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</si>
  <si>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</si>
  <si>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</si>
  <si>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</si>
  <si>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</si>
  <si>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</si>
  <si>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</si>
  <si>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</si>
  <si>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подъезд №1,2,3,4,5,6,7,8-32 шт</t>
  </si>
  <si>
    <t>март-сентябрь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</si>
  <si>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</si>
  <si>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</si>
  <si>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</si>
  <si>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</si>
  <si>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</si>
  <si>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8по ул. Луценко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</si>
  <si>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</si>
  <si>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</si>
  <si>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</si>
  <si>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</si>
  <si>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</si>
  <si>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</si>
  <si>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</si>
  <si>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</si>
  <si>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</si>
  <si>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</si>
  <si>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</si>
  <si>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</si>
  <si>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</si>
  <si>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</si>
  <si>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</si>
  <si>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__5205,8_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</si>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</sst>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10" fillId="0" borderId="10" xfId="0" applyFont="1" applyBorder="1"/>
    <xf numFmtId="0" fontId="10" fillId="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top" wrapText="1"/>
    </xf>
    <xf numFmtId="0" fontId="14" fillId="2" borderId="16" xfId="0" applyFont="1" applyFill="1" applyBorder="1" applyAlignment="1">
      <alignment horizontal="center" vertical="top" wrapText="1"/>
    </xf>
    <xf numFmtId="0" fontId="14" fillId="2" borderId="37" xfId="0" applyFont="1" applyFill="1" applyBorder="1" applyAlignment="1">
      <alignment horizontal="center" vertical="top" wrapText="1"/>
    </xf>
    <xf numFmtId="4" fontId="14" fillId="2" borderId="7" xfId="1" applyNumberFormat="1" applyFont="1" applyFill="1" applyBorder="1" applyAlignment="1">
      <alignment horizontal="center" vertical="top"/>
    </xf>
    <xf numFmtId="4" fontId="14" fillId="2" borderId="7" xfId="2" applyNumberFormat="1" applyFont="1" applyFill="1" applyBorder="1" applyAlignment="1">
      <alignment horizontal="center" vertical="top"/>
    </xf>
    <xf numFmtId="4" fontId="10" fillId="2" borderId="7" xfId="0" applyNumberFormat="1" applyFont="1" applyFill="1" applyBorder="1" applyAlignment="1">
      <alignment horizontal="center"/>
    </xf>
    <xf numFmtId="0" fontId="10" fillId="0" borderId="0" xfId="0" applyFont="1"/>
    <xf numFmtId="4" fontId="0" fillId="0" borderId="0" xfId="0" applyNumberFormat="1"/>
    <xf numFmtId="0" fontId="16" fillId="0" borderId="21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6" fillId="0" borderId="36" xfId="0" applyFont="1" applyFill="1" applyBorder="1" applyAlignment="1">
      <alignment horizontal="center" vertical="top" wrapText="1"/>
    </xf>
    <xf numFmtId="2" fontId="13" fillId="0" borderId="0" xfId="0" applyNumberFormat="1" applyFont="1"/>
    <xf numFmtId="0" fontId="13" fillId="0" borderId="0" xfId="0" applyFont="1"/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L119"/>
  <sheetViews>
    <sheetView tabSelected="1" topLeftCell="A97" workbookViewId="0">
      <selection activeCell="K106" sqref="K106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7" customWidth="1"/>
    <col min="5" max="5" width="12.109375" style="37" customWidth="1"/>
    <col min="6" max="6" width="9.88671875" hidden="1" customWidth="1"/>
    <col min="7" max="7" width="10.109375" hidden="1" customWidth="1"/>
    <col min="8" max="8" width="9.6640625" hidden="1" customWidth="1"/>
    <col min="9" max="9" width="9" customWidth="1"/>
  </cols>
  <sheetData>
    <row r="1" spans="1:12" x14ac:dyDescent="0.3">
      <c r="D1" s="37" t="s">
        <v>0</v>
      </c>
    </row>
    <row r="2" spans="1:12" x14ac:dyDescent="0.3">
      <c r="A2" s="99" t="s">
        <v>131</v>
      </c>
      <c r="B2" s="99"/>
      <c r="C2" s="99"/>
      <c r="D2" s="99"/>
      <c r="E2" s="99"/>
      <c r="F2" s="99"/>
    </row>
    <row r="3" spans="1:12" x14ac:dyDescent="0.3">
      <c r="A3" s="99" t="s">
        <v>132</v>
      </c>
      <c r="B3" s="99"/>
      <c r="C3" s="99"/>
      <c r="D3" s="99"/>
      <c r="E3" s="99"/>
      <c r="F3" s="99"/>
    </row>
    <row r="4" spans="1:12" x14ac:dyDescent="0.3">
      <c r="A4" s="99" t="s">
        <v>147</v>
      </c>
      <c r="B4" s="99"/>
      <c r="C4" s="99"/>
      <c r="D4" s="99"/>
      <c r="E4" s="99"/>
      <c r="F4" s="99"/>
      <c r="G4" s="47"/>
    </row>
    <row r="5" spans="1:12" x14ac:dyDescent="0.3">
      <c r="A5" s="48"/>
      <c r="B5" s="49" t="s">
        <v>133</v>
      </c>
      <c r="C5" s="50">
        <v>1978</v>
      </c>
      <c r="D5" s="50"/>
      <c r="E5" s="50"/>
      <c r="F5" s="50"/>
    </row>
    <row r="6" spans="1:12" x14ac:dyDescent="0.3">
      <c r="A6" s="51" t="s">
        <v>134</v>
      </c>
      <c r="B6" s="51"/>
      <c r="C6" s="51"/>
      <c r="D6" s="52" t="s">
        <v>135</v>
      </c>
      <c r="E6" s="52"/>
      <c r="F6" s="51"/>
    </row>
    <row r="7" spans="1:12" x14ac:dyDescent="0.3">
      <c r="A7" s="48"/>
      <c r="B7" s="49" t="s">
        <v>136</v>
      </c>
      <c r="C7" s="50">
        <v>5</v>
      </c>
      <c r="D7" s="50"/>
      <c r="E7" s="50"/>
      <c r="F7" s="50"/>
    </row>
    <row r="8" spans="1:12" x14ac:dyDescent="0.3">
      <c r="A8" s="48"/>
      <c r="B8" s="49" t="s">
        <v>137</v>
      </c>
      <c r="C8" s="50">
        <v>8</v>
      </c>
      <c r="D8" s="50"/>
      <c r="E8" s="50"/>
      <c r="F8" s="50"/>
    </row>
    <row r="9" spans="1:12" x14ac:dyDescent="0.3">
      <c r="A9" s="48"/>
      <c r="B9" s="49" t="s">
        <v>138</v>
      </c>
      <c r="C9" s="50">
        <v>94</v>
      </c>
      <c r="D9" s="50"/>
      <c r="E9" s="50"/>
      <c r="F9" s="50"/>
    </row>
    <row r="10" spans="1:12" x14ac:dyDescent="0.3">
      <c r="A10" s="48"/>
      <c r="B10" s="49" t="s">
        <v>139</v>
      </c>
      <c r="C10" s="50">
        <v>4881.3999999999996</v>
      </c>
      <c r="D10" s="50"/>
      <c r="E10" s="50"/>
      <c r="F10" s="50"/>
    </row>
    <row r="11" spans="1:12" x14ac:dyDescent="0.3">
      <c r="A11" s="48"/>
      <c r="B11" s="49" t="s">
        <v>140</v>
      </c>
      <c r="C11" s="50">
        <v>599.4</v>
      </c>
      <c r="D11" s="50"/>
      <c r="E11" s="50"/>
      <c r="F11" s="50"/>
      <c r="G11">
        <f>C12+C10</f>
        <v>5205.7999999999993</v>
      </c>
    </row>
    <row r="12" spans="1:12" x14ac:dyDescent="0.3">
      <c r="A12" s="48"/>
      <c r="B12" s="49" t="s">
        <v>141</v>
      </c>
      <c r="C12" s="50">
        <f>62.8+131.7+129.9</f>
        <v>324.39999999999998</v>
      </c>
      <c r="D12" s="50"/>
      <c r="E12" s="50"/>
      <c r="F12" s="50"/>
    </row>
    <row r="13" spans="1:12" x14ac:dyDescent="0.3">
      <c r="A13" s="48"/>
      <c r="B13" s="49" t="s">
        <v>142</v>
      </c>
      <c r="C13" s="53">
        <v>1151.7</v>
      </c>
      <c r="D13" s="50"/>
      <c r="E13" s="50"/>
      <c r="F13" s="50"/>
    </row>
    <row r="15" spans="1:12" ht="28.5" customHeight="1" thickBot="1" x14ac:dyDescent="0.35">
      <c r="A15" s="81" t="s">
        <v>1</v>
      </c>
      <c r="B15" s="81"/>
      <c r="C15" s="81"/>
      <c r="D15" s="81"/>
      <c r="E15" s="81"/>
      <c r="F15" s="81"/>
      <c r="G15">
        <v>5205.8</v>
      </c>
      <c r="H15">
        <v>324.39999999999998</v>
      </c>
      <c r="I15">
        <f>C10+C12</f>
        <v>5205.7999999999993</v>
      </c>
      <c r="L15">
        <f>C10+C12</f>
        <v>5205.7999999999993</v>
      </c>
    </row>
    <row r="16" spans="1:12" ht="129" customHeight="1" thickBot="1" x14ac:dyDescent="0.35">
      <c r="A16" s="1" t="s">
        <v>2</v>
      </c>
      <c r="B16" s="2" t="s">
        <v>3</v>
      </c>
      <c r="C16" s="2" t="s">
        <v>4</v>
      </c>
      <c r="D16" s="59" t="s">
        <v>149</v>
      </c>
      <c r="E16" s="59" t="s">
        <v>150</v>
      </c>
      <c r="F16" s="3" t="s">
        <v>5</v>
      </c>
    </row>
    <row r="17" spans="1:6" x14ac:dyDescent="0.3">
      <c r="A17" s="77" t="s">
        <v>6</v>
      </c>
      <c r="B17" s="78"/>
      <c r="C17" s="78"/>
      <c r="D17" s="78"/>
      <c r="E17" s="82"/>
      <c r="F17" s="83"/>
    </row>
    <row r="18" spans="1:6" ht="93" customHeight="1" x14ac:dyDescent="0.3">
      <c r="A18" s="4" t="s">
        <v>7</v>
      </c>
      <c r="B18" s="5" t="s">
        <v>8</v>
      </c>
      <c r="C18" s="6" t="s">
        <v>9</v>
      </c>
      <c r="D18" s="62">
        <f>I15*F18*12</f>
        <v>46852.2</v>
      </c>
      <c r="E18" s="62">
        <v>49771.799999999996</v>
      </c>
      <c r="F18" s="75">
        <v>0.75</v>
      </c>
    </row>
    <row r="19" spans="1:6" ht="42.75" customHeight="1" x14ac:dyDescent="0.3">
      <c r="A19" s="4" t="s">
        <v>10</v>
      </c>
      <c r="B19" s="5" t="s">
        <v>11</v>
      </c>
      <c r="C19" s="6" t="s">
        <v>12</v>
      </c>
      <c r="D19" s="63"/>
      <c r="E19" s="63"/>
      <c r="F19" s="75"/>
    </row>
    <row r="20" spans="1:6" ht="30.75" customHeight="1" x14ac:dyDescent="0.3">
      <c r="A20" s="4" t="s">
        <v>13</v>
      </c>
      <c r="B20" s="5" t="s">
        <v>14</v>
      </c>
      <c r="C20" s="6" t="s">
        <v>12</v>
      </c>
      <c r="D20" s="63"/>
      <c r="E20" s="63"/>
      <c r="F20" s="75"/>
    </row>
    <row r="21" spans="1:6" ht="40.5" customHeight="1" x14ac:dyDescent="0.3">
      <c r="A21" s="4" t="s">
        <v>15</v>
      </c>
      <c r="B21" s="5" t="s">
        <v>16</v>
      </c>
      <c r="C21" s="6" t="s">
        <v>12</v>
      </c>
      <c r="D21" s="63"/>
      <c r="E21" s="63"/>
      <c r="F21" s="75"/>
    </row>
    <row r="22" spans="1:6" ht="55.5" customHeight="1" x14ac:dyDescent="0.3">
      <c r="A22" s="4" t="s">
        <v>17</v>
      </c>
      <c r="B22" s="5" t="s">
        <v>18</v>
      </c>
      <c r="C22" s="6" t="s">
        <v>12</v>
      </c>
      <c r="D22" s="68"/>
      <c r="E22" s="68"/>
      <c r="F22" s="75"/>
    </row>
    <row r="23" spans="1:6" ht="32.25" customHeight="1" thickBot="1" x14ac:dyDescent="0.35">
      <c r="A23" s="7" t="s">
        <v>19</v>
      </c>
      <c r="B23" s="8" t="s">
        <v>20</v>
      </c>
      <c r="C23" s="9"/>
      <c r="D23" s="38">
        <f>F23*I15*12</f>
        <v>6246.9599999999991</v>
      </c>
      <c r="E23" s="56">
        <v>6636.24</v>
      </c>
      <c r="F23" s="11">
        <v>0.1</v>
      </c>
    </row>
    <row r="24" spans="1:6" x14ac:dyDescent="0.3">
      <c r="A24" s="77" t="s">
        <v>21</v>
      </c>
      <c r="B24" s="78"/>
      <c r="C24" s="78"/>
      <c r="D24" s="78"/>
      <c r="E24" s="82"/>
      <c r="F24" s="83"/>
    </row>
    <row r="25" spans="1:6" ht="35.25" customHeight="1" x14ac:dyDescent="0.3">
      <c r="A25" s="4" t="s">
        <v>7</v>
      </c>
      <c r="B25" s="5" t="s">
        <v>22</v>
      </c>
      <c r="C25" s="6" t="s">
        <v>23</v>
      </c>
      <c r="D25" s="84">
        <f>I15*12*F25</f>
        <v>65593.079999999987</v>
      </c>
      <c r="E25" s="62">
        <v>52260.39</v>
      </c>
      <c r="F25" s="75">
        <v>1.05</v>
      </c>
    </row>
    <row r="26" spans="1:6" ht="37.5" customHeight="1" x14ac:dyDescent="0.3">
      <c r="A26" s="4" t="s">
        <v>10</v>
      </c>
      <c r="B26" s="5" t="s">
        <v>24</v>
      </c>
      <c r="C26" s="6" t="s">
        <v>25</v>
      </c>
      <c r="D26" s="84"/>
      <c r="E26" s="63"/>
      <c r="F26" s="75"/>
    </row>
    <row r="27" spans="1:6" ht="78" customHeight="1" x14ac:dyDescent="0.3">
      <c r="A27" s="4" t="s">
        <v>13</v>
      </c>
      <c r="B27" s="5" t="s">
        <v>26</v>
      </c>
      <c r="C27" s="6" t="s">
        <v>25</v>
      </c>
      <c r="D27" s="84"/>
      <c r="E27" s="68"/>
      <c r="F27" s="75"/>
    </row>
    <row r="28" spans="1:6" ht="43.5" customHeight="1" thickBot="1" x14ac:dyDescent="0.35">
      <c r="A28" s="7" t="s">
        <v>15</v>
      </c>
      <c r="B28" s="8" t="s">
        <v>27</v>
      </c>
      <c r="C28" s="13" t="s">
        <v>12</v>
      </c>
      <c r="D28" s="39">
        <f>I15*12*F28</f>
        <v>13118.615999999998</v>
      </c>
      <c r="E28" s="54">
        <v>13936.103999999998</v>
      </c>
      <c r="F28" s="14">
        <v>0.21</v>
      </c>
    </row>
    <row r="29" spans="1:6" x14ac:dyDescent="0.3">
      <c r="A29" s="77" t="s">
        <v>28</v>
      </c>
      <c r="B29" s="78"/>
      <c r="C29" s="78"/>
      <c r="D29" s="85"/>
      <c r="E29" s="86"/>
      <c r="F29" s="83"/>
    </row>
    <row r="30" spans="1:6" x14ac:dyDescent="0.3">
      <c r="A30" s="87" t="s">
        <v>29</v>
      </c>
      <c r="B30" s="88"/>
      <c r="C30" s="89"/>
      <c r="D30" s="62">
        <f>F30*12*G15</f>
        <v>194905.152</v>
      </c>
      <c r="E30" s="62">
        <v>194905.152</v>
      </c>
      <c r="F30" s="90">
        <v>3.12</v>
      </c>
    </row>
    <row r="31" spans="1:6" ht="25.5" customHeight="1" x14ac:dyDescent="0.3">
      <c r="A31" s="4" t="s">
        <v>7</v>
      </c>
      <c r="B31" s="5" t="s">
        <v>30</v>
      </c>
      <c r="C31" s="17" t="s">
        <v>31</v>
      </c>
      <c r="D31" s="63"/>
      <c r="E31" s="63"/>
      <c r="F31" s="90"/>
    </row>
    <row r="32" spans="1:6" ht="41.25" customHeight="1" x14ac:dyDescent="0.3">
      <c r="A32" s="4" t="s">
        <v>10</v>
      </c>
      <c r="B32" s="5" t="s">
        <v>32</v>
      </c>
      <c r="C32" s="17" t="s">
        <v>33</v>
      </c>
      <c r="D32" s="63"/>
      <c r="E32" s="63"/>
      <c r="F32" s="90"/>
    </row>
    <row r="33" spans="1:6" x14ac:dyDescent="0.3">
      <c r="A33" s="4" t="s">
        <v>13</v>
      </c>
      <c r="B33" s="5" t="s">
        <v>34</v>
      </c>
      <c r="C33" s="17" t="s">
        <v>31</v>
      </c>
      <c r="D33" s="63"/>
      <c r="E33" s="63"/>
      <c r="F33" s="90"/>
    </row>
    <row r="34" spans="1:6" ht="25.5" customHeight="1" x14ac:dyDescent="0.3">
      <c r="A34" s="4" t="s">
        <v>15</v>
      </c>
      <c r="B34" s="5" t="s">
        <v>35</v>
      </c>
      <c r="C34" s="17" t="s">
        <v>36</v>
      </c>
      <c r="D34" s="63"/>
      <c r="E34" s="63"/>
      <c r="F34" s="90"/>
    </row>
    <row r="35" spans="1:6" ht="21.75" customHeight="1" x14ac:dyDescent="0.3">
      <c r="A35" s="4" t="s">
        <v>37</v>
      </c>
      <c r="B35" s="5" t="s">
        <v>38</v>
      </c>
      <c r="C35" s="17" t="s">
        <v>39</v>
      </c>
      <c r="D35" s="63"/>
      <c r="E35" s="63"/>
      <c r="F35" s="90"/>
    </row>
    <row r="36" spans="1:6" ht="41.25" customHeight="1" x14ac:dyDescent="0.3">
      <c r="A36" s="4" t="s">
        <v>19</v>
      </c>
      <c r="B36" s="5" t="s">
        <v>40</v>
      </c>
      <c r="C36" s="17" t="s">
        <v>41</v>
      </c>
      <c r="D36" s="63"/>
      <c r="E36" s="63"/>
      <c r="F36" s="90"/>
    </row>
    <row r="37" spans="1:6" x14ac:dyDescent="0.3">
      <c r="A37" s="6">
        <v>8</v>
      </c>
      <c r="B37" s="5" t="s">
        <v>43</v>
      </c>
      <c r="C37" s="15" t="s">
        <v>44</v>
      </c>
      <c r="D37" s="63"/>
      <c r="E37" s="63"/>
      <c r="F37" s="90"/>
    </row>
    <row r="38" spans="1:6" x14ac:dyDescent="0.3">
      <c r="A38" s="92" t="s">
        <v>45</v>
      </c>
      <c r="B38" s="93"/>
      <c r="C38" s="93"/>
      <c r="D38" s="63"/>
      <c r="E38" s="63"/>
      <c r="F38" s="90"/>
    </row>
    <row r="39" spans="1:6" ht="48" customHeight="1" x14ac:dyDescent="0.3">
      <c r="A39" s="4">
        <v>9</v>
      </c>
      <c r="B39" s="5" t="s">
        <v>46</v>
      </c>
      <c r="C39" s="17" t="s">
        <v>47</v>
      </c>
      <c r="D39" s="63"/>
      <c r="E39" s="63"/>
      <c r="F39" s="90"/>
    </row>
    <row r="40" spans="1:6" ht="48.75" customHeight="1" x14ac:dyDescent="0.3">
      <c r="A40" s="4">
        <v>10</v>
      </c>
      <c r="B40" s="5" t="s">
        <v>48</v>
      </c>
      <c r="C40" s="17" t="s">
        <v>47</v>
      </c>
      <c r="D40" s="63"/>
      <c r="E40" s="63"/>
      <c r="F40" s="90"/>
    </row>
    <row r="41" spans="1:6" ht="47.25" customHeight="1" x14ac:dyDescent="0.3">
      <c r="A41" s="4">
        <v>11</v>
      </c>
      <c r="B41" s="5" t="s">
        <v>49</v>
      </c>
      <c r="C41" s="17" t="s">
        <v>31</v>
      </c>
      <c r="D41" s="63"/>
      <c r="E41" s="63"/>
      <c r="F41" s="90"/>
    </row>
    <row r="42" spans="1:6" ht="25.5" customHeight="1" x14ac:dyDescent="0.3">
      <c r="A42" s="4">
        <v>12</v>
      </c>
      <c r="B42" s="5" t="s">
        <v>50</v>
      </c>
      <c r="C42" s="17" t="s">
        <v>31</v>
      </c>
      <c r="D42" s="63"/>
      <c r="E42" s="63"/>
      <c r="F42" s="90"/>
    </row>
    <row r="43" spans="1:6" ht="36.75" customHeight="1" x14ac:dyDescent="0.3">
      <c r="A43" s="4">
        <v>13</v>
      </c>
      <c r="B43" s="5" t="s">
        <v>32</v>
      </c>
      <c r="C43" s="17" t="s">
        <v>51</v>
      </c>
      <c r="D43" s="63"/>
      <c r="E43" s="63"/>
      <c r="F43" s="90"/>
    </row>
    <row r="44" spans="1:6" ht="21.75" customHeight="1" x14ac:dyDescent="0.3">
      <c r="A44" s="4">
        <v>14</v>
      </c>
      <c r="B44" s="8" t="s">
        <v>52</v>
      </c>
      <c r="C44" s="42" t="s">
        <v>31</v>
      </c>
      <c r="D44" s="68"/>
      <c r="E44" s="68"/>
      <c r="F44" s="91"/>
    </row>
    <row r="45" spans="1:6" ht="115.8" customHeight="1" thickBot="1" x14ac:dyDescent="0.35">
      <c r="A45" s="32">
        <v>16</v>
      </c>
      <c r="B45" s="35" t="s">
        <v>129</v>
      </c>
      <c r="C45" s="36" t="s">
        <v>130</v>
      </c>
      <c r="D45" s="33">
        <f>F45*9*G15</f>
        <v>1405.566</v>
      </c>
      <c r="E45" s="55">
        <v>1405.566</v>
      </c>
      <c r="F45" s="12">
        <v>0.03</v>
      </c>
    </row>
    <row r="46" spans="1:6" x14ac:dyDescent="0.3">
      <c r="A46" s="77" t="s">
        <v>53</v>
      </c>
      <c r="B46" s="78"/>
      <c r="C46" s="78"/>
      <c r="D46" s="78"/>
      <c r="E46" s="79"/>
      <c r="F46" s="80"/>
    </row>
    <row r="47" spans="1:6" x14ac:dyDescent="0.3">
      <c r="A47" s="87" t="s">
        <v>54</v>
      </c>
      <c r="B47" s="88"/>
      <c r="C47" s="88"/>
      <c r="D47" s="84">
        <f>I15*12*F47</f>
        <v>51849.767999999989</v>
      </c>
      <c r="E47" s="62">
        <v>55080.791999999994</v>
      </c>
      <c r="F47" s="75">
        <v>0.83</v>
      </c>
    </row>
    <row r="48" spans="1:6" ht="98.25" customHeight="1" x14ac:dyDescent="0.3">
      <c r="A48" s="4" t="s">
        <v>7</v>
      </c>
      <c r="B48" s="5" t="s">
        <v>55</v>
      </c>
      <c r="C48" s="6" t="s">
        <v>56</v>
      </c>
      <c r="D48" s="84"/>
      <c r="E48" s="63"/>
      <c r="F48" s="75"/>
    </row>
    <row r="49" spans="1:6" ht="60.75" customHeight="1" x14ac:dyDescent="0.3">
      <c r="A49" s="4" t="s">
        <v>10</v>
      </c>
      <c r="B49" s="5" t="s">
        <v>57</v>
      </c>
      <c r="C49" s="6" t="s">
        <v>56</v>
      </c>
      <c r="D49" s="84"/>
      <c r="E49" s="63"/>
      <c r="F49" s="75"/>
    </row>
    <row r="50" spans="1:6" ht="21" customHeight="1" thickBot="1" x14ac:dyDescent="0.35">
      <c r="A50" s="7" t="s">
        <v>13</v>
      </c>
      <c r="B50" s="8" t="s">
        <v>58</v>
      </c>
      <c r="C50" s="16" t="s">
        <v>59</v>
      </c>
      <c r="D50" s="62"/>
      <c r="E50" s="64"/>
      <c r="F50" s="76"/>
    </row>
    <row r="51" spans="1:6" x14ac:dyDescent="0.3">
      <c r="A51" s="70" t="s">
        <v>60</v>
      </c>
      <c r="B51" s="71"/>
      <c r="C51" s="71"/>
      <c r="D51" s="94">
        <f>F51*12*I15</f>
        <v>62469.599999999991</v>
      </c>
      <c r="E51" s="69">
        <v>49771.799999999996</v>
      </c>
      <c r="F51" s="95">
        <v>1</v>
      </c>
    </row>
    <row r="52" spans="1:6" ht="68.25" customHeight="1" x14ac:dyDescent="0.3">
      <c r="A52" s="4" t="s">
        <v>7</v>
      </c>
      <c r="B52" s="5" t="s">
        <v>61</v>
      </c>
      <c r="C52" s="6" t="s">
        <v>56</v>
      </c>
      <c r="D52" s="84"/>
      <c r="E52" s="63"/>
      <c r="F52" s="96"/>
    </row>
    <row r="53" spans="1:6" ht="47.25" customHeight="1" x14ac:dyDescent="0.3">
      <c r="A53" s="4" t="s">
        <v>10</v>
      </c>
      <c r="B53" s="5" t="s">
        <v>62</v>
      </c>
      <c r="C53" s="6" t="s">
        <v>56</v>
      </c>
      <c r="D53" s="84"/>
      <c r="E53" s="63"/>
      <c r="F53" s="96"/>
    </row>
    <row r="54" spans="1:6" ht="56.25" customHeight="1" x14ac:dyDescent="0.3">
      <c r="A54" s="4" t="s">
        <v>13</v>
      </c>
      <c r="B54" s="5" t="s">
        <v>63</v>
      </c>
      <c r="C54" s="6" t="s">
        <v>56</v>
      </c>
      <c r="D54" s="84"/>
      <c r="E54" s="63"/>
      <c r="F54" s="96"/>
    </row>
    <row r="55" spans="1:6" ht="28.5" customHeight="1" thickBot="1" x14ac:dyDescent="0.35">
      <c r="A55" s="7" t="s">
        <v>15</v>
      </c>
      <c r="B55" s="8" t="s">
        <v>58</v>
      </c>
      <c r="C55" s="13" t="s">
        <v>59</v>
      </c>
      <c r="D55" s="62"/>
      <c r="E55" s="68"/>
      <c r="F55" s="97"/>
    </row>
    <row r="56" spans="1:6" x14ac:dyDescent="0.3">
      <c r="A56" s="70" t="s">
        <v>64</v>
      </c>
      <c r="B56" s="71"/>
      <c r="C56" s="71"/>
      <c r="D56" s="94">
        <f>F56*12*I15</f>
        <v>70590.647999999986</v>
      </c>
      <c r="E56" s="62">
        <v>70590.647999999986</v>
      </c>
      <c r="F56" s="98">
        <v>1.1299999999999999</v>
      </c>
    </row>
    <row r="57" spans="1:6" ht="58.5" customHeight="1" x14ac:dyDescent="0.3">
      <c r="A57" s="4" t="s">
        <v>7</v>
      </c>
      <c r="B57" s="5" t="s">
        <v>65</v>
      </c>
      <c r="C57" s="6" t="s">
        <v>59</v>
      </c>
      <c r="D57" s="84"/>
      <c r="E57" s="63"/>
      <c r="F57" s="75"/>
    </row>
    <row r="58" spans="1:6" ht="42" customHeight="1" x14ac:dyDescent="0.3">
      <c r="A58" s="4" t="s">
        <v>10</v>
      </c>
      <c r="B58" s="5" t="s">
        <v>66</v>
      </c>
      <c r="C58" s="6" t="s">
        <v>12</v>
      </c>
      <c r="D58" s="84"/>
      <c r="E58" s="63"/>
      <c r="F58" s="75"/>
    </row>
    <row r="59" spans="1:6" ht="44.25" customHeight="1" x14ac:dyDescent="0.3">
      <c r="A59" s="4" t="s">
        <v>13</v>
      </c>
      <c r="B59" s="5" t="s">
        <v>67</v>
      </c>
      <c r="C59" s="6" t="s">
        <v>12</v>
      </c>
      <c r="D59" s="84"/>
      <c r="E59" s="63"/>
      <c r="F59" s="75"/>
    </row>
    <row r="60" spans="1:6" ht="29.25" customHeight="1" thickBot="1" x14ac:dyDescent="0.35">
      <c r="A60" s="7" t="s">
        <v>15</v>
      </c>
      <c r="B60" s="8" t="s">
        <v>68</v>
      </c>
      <c r="C60" s="13" t="s">
        <v>59</v>
      </c>
      <c r="D60" s="62"/>
      <c r="E60" s="68"/>
      <c r="F60" s="76"/>
    </row>
    <row r="61" spans="1:6" x14ac:dyDescent="0.3">
      <c r="A61" s="70" t="s">
        <v>69</v>
      </c>
      <c r="B61" s="71"/>
      <c r="C61" s="71"/>
      <c r="D61" s="69">
        <f>F61*12*I15</f>
        <v>153050.51999999999</v>
      </c>
      <c r="E61" s="62">
        <v>162587.88</v>
      </c>
      <c r="F61" s="65">
        <v>2.4500000000000002</v>
      </c>
    </row>
    <row r="62" spans="1:6" ht="54.75" customHeight="1" x14ac:dyDescent="0.3">
      <c r="A62" s="4" t="s">
        <v>7</v>
      </c>
      <c r="B62" s="5" t="s">
        <v>70</v>
      </c>
      <c r="C62" s="6" t="s">
        <v>12</v>
      </c>
      <c r="D62" s="63"/>
      <c r="E62" s="63"/>
      <c r="F62" s="66"/>
    </row>
    <row r="63" spans="1:6" ht="25.5" customHeight="1" x14ac:dyDescent="0.3">
      <c r="A63" s="4" t="s">
        <v>10</v>
      </c>
      <c r="B63" s="5" t="s">
        <v>71</v>
      </c>
      <c r="C63" s="6" t="s">
        <v>12</v>
      </c>
      <c r="D63" s="63"/>
      <c r="E63" s="63"/>
      <c r="F63" s="66"/>
    </row>
    <row r="64" spans="1:6" ht="58.5" customHeight="1" x14ac:dyDescent="0.3">
      <c r="A64" s="4" t="s">
        <v>13</v>
      </c>
      <c r="B64" s="5" t="s">
        <v>72</v>
      </c>
      <c r="C64" s="6" t="s">
        <v>56</v>
      </c>
      <c r="D64" s="63"/>
      <c r="E64" s="63"/>
      <c r="F64" s="66"/>
    </row>
    <row r="65" spans="1:6" ht="32.25" customHeight="1" x14ac:dyDescent="0.3">
      <c r="A65" s="7" t="s">
        <v>15</v>
      </c>
      <c r="B65" s="8" t="s">
        <v>73</v>
      </c>
      <c r="C65" s="13" t="s">
        <v>12</v>
      </c>
      <c r="D65" s="63"/>
      <c r="E65" s="63"/>
      <c r="F65" s="66"/>
    </row>
    <row r="66" spans="1:6" ht="21.6" customHeight="1" thickBot="1" x14ac:dyDescent="0.35">
      <c r="A66" s="6">
        <v>5</v>
      </c>
      <c r="B66" s="5" t="s">
        <v>74</v>
      </c>
      <c r="C66" s="15" t="s">
        <v>12</v>
      </c>
      <c r="D66" s="64"/>
      <c r="E66" s="68"/>
      <c r="F66" s="18"/>
    </row>
    <row r="67" spans="1:6" x14ac:dyDescent="0.3">
      <c r="A67" s="70" t="s">
        <v>75</v>
      </c>
      <c r="B67" s="71"/>
      <c r="C67" s="71"/>
      <c r="D67" s="94">
        <f>F67*12*I15</f>
        <v>78086.999999999985</v>
      </c>
      <c r="E67" s="62">
        <v>82953</v>
      </c>
      <c r="F67" s="104">
        <v>1.25</v>
      </c>
    </row>
    <row r="68" spans="1:6" ht="71.25" customHeight="1" x14ac:dyDescent="0.3">
      <c r="A68" s="4" t="s">
        <v>7</v>
      </c>
      <c r="B68" s="5" t="s">
        <v>76</v>
      </c>
      <c r="C68" s="5" t="s">
        <v>12</v>
      </c>
      <c r="D68" s="84"/>
      <c r="E68" s="63"/>
      <c r="F68" s="75"/>
    </row>
    <row r="69" spans="1:6" ht="31.5" customHeight="1" x14ac:dyDescent="0.3">
      <c r="A69" s="4" t="s">
        <v>10</v>
      </c>
      <c r="B69" s="5" t="s">
        <v>77</v>
      </c>
      <c r="C69" s="19" t="s">
        <v>12</v>
      </c>
      <c r="D69" s="84"/>
      <c r="E69" s="63"/>
      <c r="F69" s="75"/>
    </row>
    <row r="70" spans="1:6" ht="82.5" customHeight="1" x14ac:dyDescent="0.3">
      <c r="A70" s="4" t="s">
        <v>13</v>
      </c>
      <c r="B70" s="5" t="s">
        <v>78</v>
      </c>
      <c r="C70" s="6" t="s">
        <v>12</v>
      </c>
      <c r="D70" s="84"/>
      <c r="E70" s="63"/>
      <c r="F70" s="75"/>
    </row>
    <row r="71" spans="1:6" ht="41.25" customHeight="1" thickBot="1" x14ac:dyDescent="0.35">
      <c r="A71" s="7" t="s">
        <v>15</v>
      </c>
      <c r="B71" s="8" t="s">
        <v>79</v>
      </c>
      <c r="C71" s="10" t="s">
        <v>59</v>
      </c>
      <c r="D71" s="62"/>
      <c r="E71" s="64"/>
      <c r="F71" s="76"/>
    </row>
    <row r="72" spans="1:6" x14ac:dyDescent="0.3">
      <c r="A72" s="70" t="s">
        <v>80</v>
      </c>
      <c r="B72" s="71"/>
      <c r="C72" s="71"/>
      <c r="D72" s="71"/>
      <c r="E72" s="72"/>
      <c r="F72" s="73"/>
    </row>
    <row r="73" spans="1:6" ht="71.25" customHeight="1" x14ac:dyDescent="0.3">
      <c r="A73" s="4" t="s">
        <v>7</v>
      </c>
      <c r="B73" s="5" t="s">
        <v>81</v>
      </c>
      <c r="C73" s="19" t="s">
        <v>82</v>
      </c>
      <c r="D73" s="62">
        <f>F73*12*I15</f>
        <v>150551.73599999998</v>
      </c>
      <c r="E73" s="62">
        <v>159933.38399999999</v>
      </c>
      <c r="F73" s="75">
        <v>2.41</v>
      </c>
    </row>
    <row r="74" spans="1:6" ht="34.5" customHeight="1" thickBot="1" x14ac:dyDescent="0.35">
      <c r="A74" s="7" t="s">
        <v>10</v>
      </c>
      <c r="B74" s="8" t="s">
        <v>83</v>
      </c>
      <c r="C74" s="10" t="s">
        <v>84</v>
      </c>
      <c r="D74" s="64"/>
      <c r="E74" s="64"/>
      <c r="F74" s="76"/>
    </row>
    <row r="75" spans="1:6" x14ac:dyDescent="0.3">
      <c r="A75" s="70" t="s">
        <v>143</v>
      </c>
      <c r="B75" s="71"/>
      <c r="C75" s="71"/>
      <c r="D75" s="71"/>
      <c r="E75" s="72"/>
      <c r="F75" s="73"/>
    </row>
    <row r="76" spans="1:6" ht="16.5" customHeight="1" x14ac:dyDescent="0.3">
      <c r="A76" s="44" t="s">
        <v>7</v>
      </c>
      <c r="B76" s="46" t="s">
        <v>144</v>
      </c>
      <c r="C76" s="45" t="s">
        <v>42</v>
      </c>
      <c r="D76" s="74">
        <f>F76*3*G15</f>
        <v>36700.890000000007</v>
      </c>
      <c r="E76" s="65">
        <v>36700.890000000007</v>
      </c>
      <c r="F76" s="75">
        <v>2.35</v>
      </c>
    </row>
    <row r="77" spans="1:6" ht="21" customHeight="1" x14ac:dyDescent="0.3">
      <c r="A77" s="44" t="s">
        <v>10</v>
      </c>
      <c r="B77" s="46" t="s">
        <v>145</v>
      </c>
      <c r="C77" s="45" t="s">
        <v>23</v>
      </c>
      <c r="D77" s="74"/>
      <c r="E77" s="66"/>
      <c r="F77" s="75"/>
    </row>
    <row r="78" spans="1:6" ht="43.5" customHeight="1" thickBot="1" x14ac:dyDescent="0.35">
      <c r="A78" s="7" t="s">
        <v>13</v>
      </c>
      <c r="B78" s="8" t="s">
        <v>146</v>
      </c>
      <c r="C78" s="43" t="s">
        <v>42</v>
      </c>
      <c r="D78" s="65"/>
      <c r="E78" s="67"/>
      <c r="F78" s="76"/>
    </row>
    <row r="79" spans="1:6" ht="15" customHeight="1" x14ac:dyDescent="0.3">
      <c r="A79" s="70" t="s">
        <v>85</v>
      </c>
      <c r="B79" s="71"/>
      <c r="C79" s="71"/>
      <c r="D79" s="71"/>
      <c r="E79" s="72"/>
      <c r="F79" s="73"/>
    </row>
    <row r="80" spans="1:6" ht="78.75" customHeight="1" x14ac:dyDescent="0.3">
      <c r="A80" s="4" t="s">
        <v>7</v>
      </c>
      <c r="B80" s="5" t="s">
        <v>86</v>
      </c>
      <c r="C80" s="19" t="s">
        <v>87</v>
      </c>
      <c r="D80" s="62">
        <f>F80*12*I15</f>
        <v>271742.75999999995</v>
      </c>
      <c r="E80" s="62">
        <v>288676.44</v>
      </c>
      <c r="F80" s="76">
        <v>4.3499999999999996</v>
      </c>
    </row>
    <row r="81" spans="1:6" ht="70.5" customHeight="1" x14ac:dyDescent="0.3">
      <c r="A81" s="4" t="s">
        <v>10</v>
      </c>
      <c r="B81" s="5" t="s">
        <v>88</v>
      </c>
      <c r="C81" s="19" t="s">
        <v>87</v>
      </c>
      <c r="D81" s="63"/>
      <c r="E81" s="63"/>
      <c r="F81" s="100"/>
    </row>
    <row r="82" spans="1:6" ht="67.5" customHeight="1" x14ac:dyDescent="0.3">
      <c r="A82" s="102" t="s">
        <v>13</v>
      </c>
      <c r="B82" s="5" t="s">
        <v>89</v>
      </c>
      <c r="C82" s="74" t="s">
        <v>90</v>
      </c>
      <c r="D82" s="63"/>
      <c r="E82" s="63"/>
      <c r="F82" s="100"/>
    </row>
    <row r="83" spans="1:6" ht="30.75" customHeight="1" x14ac:dyDescent="0.3">
      <c r="A83" s="102"/>
      <c r="B83" s="5" t="s">
        <v>91</v>
      </c>
      <c r="C83" s="74"/>
      <c r="D83" s="63"/>
      <c r="E83" s="63"/>
      <c r="F83" s="100"/>
    </row>
    <row r="84" spans="1:6" ht="15" customHeight="1" x14ac:dyDescent="0.3">
      <c r="A84" s="102"/>
      <c r="B84" s="103" t="s">
        <v>92</v>
      </c>
      <c r="C84" s="74"/>
      <c r="D84" s="63"/>
      <c r="E84" s="63"/>
      <c r="F84" s="100"/>
    </row>
    <row r="85" spans="1:6" ht="69.75" customHeight="1" x14ac:dyDescent="0.3">
      <c r="A85" s="102"/>
      <c r="B85" s="103"/>
      <c r="C85" s="74"/>
      <c r="D85" s="63"/>
      <c r="E85" s="63"/>
      <c r="F85" s="100"/>
    </row>
    <row r="86" spans="1:6" ht="76.5" customHeight="1" x14ac:dyDescent="0.3">
      <c r="A86" s="102"/>
      <c r="B86" s="5" t="s">
        <v>93</v>
      </c>
      <c r="C86" s="74"/>
      <c r="D86" s="63"/>
      <c r="E86" s="63"/>
      <c r="F86" s="100"/>
    </row>
    <row r="87" spans="1:6" ht="54.75" customHeight="1" x14ac:dyDescent="0.3">
      <c r="A87" s="102"/>
      <c r="B87" s="5" t="s">
        <v>94</v>
      </c>
      <c r="C87" s="74"/>
      <c r="D87" s="63"/>
      <c r="E87" s="63"/>
      <c r="F87" s="100"/>
    </row>
    <row r="88" spans="1:6" ht="80.25" customHeight="1" x14ac:dyDescent="0.3">
      <c r="A88" s="4" t="s">
        <v>15</v>
      </c>
      <c r="B88" s="5" t="s">
        <v>95</v>
      </c>
      <c r="C88" s="19" t="s">
        <v>96</v>
      </c>
      <c r="D88" s="63"/>
      <c r="E88" s="63"/>
      <c r="F88" s="100"/>
    </row>
    <row r="89" spans="1:6" ht="48" customHeight="1" x14ac:dyDescent="0.3">
      <c r="A89" s="4" t="s">
        <v>97</v>
      </c>
      <c r="B89" s="34" t="s">
        <v>128</v>
      </c>
      <c r="C89" s="6" t="s">
        <v>98</v>
      </c>
      <c r="D89" s="63"/>
      <c r="E89" s="63"/>
      <c r="F89" s="100"/>
    </row>
    <row r="90" spans="1:6" ht="71.25" customHeight="1" x14ac:dyDescent="0.3">
      <c r="A90" s="4" t="s">
        <v>99</v>
      </c>
      <c r="B90" s="5" t="s">
        <v>100</v>
      </c>
      <c r="C90" s="6" t="s">
        <v>42</v>
      </c>
      <c r="D90" s="63"/>
      <c r="E90" s="63"/>
      <c r="F90" s="100"/>
    </row>
    <row r="91" spans="1:6" ht="53.25" customHeight="1" x14ac:dyDescent="0.3">
      <c r="A91" s="4" t="s">
        <v>101</v>
      </c>
      <c r="B91" s="5" t="s">
        <v>102</v>
      </c>
      <c r="C91" s="6" t="s">
        <v>56</v>
      </c>
      <c r="D91" s="63"/>
      <c r="E91" s="63"/>
      <c r="F91" s="100"/>
    </row>
    <row r="92" spans="1:6" ht="81" customHeight="1" x14ac:dyDescent="0.3">
      <c r="A92" s="4" t="s">
        <v>103</v>
      </c>
      <c r="B92" s="5" t="s">
        <v>104</v>
      </c>
      <c r="C92" s="6" t="s">
        <v>105</v>
      </c>
      <c r="D92" s="63"/>
      <c r="E92" s="63"/>
      <c r="F92" s="100"/>
    </row>
    <row r="93" spans="1:6" ht="94.5" customHeight="1" x14ac:dyDescent="0.3">
      <c r="A93" s="20" t="s">
        <v>106</v>
      </c>
      <c r="B93" s="5" t="s">
        <v>107</v>
      </c>
      <c r="C93" s="21" t="s">
        <v>108</v>
      </c>
      <c r="D93" s="63"/>
      <c r="E93" s="63"/>
      <c r="F93" s="100"/>
    </row>
    <row r="94" spans="1:6" ht="57" customHeight="1" x14ac:dyDescent="0.3">
      <c r="A94" s="20" t="s">
        <v>109</v>
      </c>
      <c r="B94" s="34" t="s">
        <v>127</v>
      </c>
      <c r="C94" s="21" t="s">
        <v>110</v>
      </c>
      <c r="D94" s="63"/>
      <c r="E94" s="63"/>
      <c r="F94" s="100"/>
    </row>
    <row r="95" spans="1:6" ht="36" customHeight="1" x14ac:dyDescent="0.3">
      <c r="A95" s="20" t="s">
        <v>111</v>
      </c>
      <c r="B95" s="5" t="s">
        <v>112</v>
      </c>
      <c r="C95" s="21" t="s">
        <v>113</v>
      </c>
      <c r="D95" s="63"/>
      <c r="E95" s="63"/>
      <c r="F95" s="100"/>
    </row>
    <row r="96" spans="1:6" ht="42" customHeight="1" x14ac:dyDescent="0.3">
      <c r="A96" s="20" t="s">
        <v>114</v>
      </c>
      <c r="B96" s="5" t="s">
        <v>115</v>
      </c>
      <c r="C96" s="21" t="s">
        <v>116</v>
      </c>
      <c r="D96" s="63"/>
      <c r="E96" s="63"/>
      <c r="F96" s="100"/>
    </row>
    <row r="97" spans="1:8" ht="103.5" customHeight="1" thickBot="1" x14ac:dyDescent="0.35">
      <c r="A97" s="20" t="s">
        <v>117</v>
      </c>
      <c r="B97" s="5" t="s">
        <v>118</v>
      </c>
      <c r="C97" s="21" t="s">
        <v>119</v>
      </c>
      <c r="D97" s="63"/>
      <c r="E97" s="63"/>
      <c r="F97" s="100"/>
    </row>
    <row r="98" spans="1:8" ht="78.75" hidden="1" customHeight="1" thickBot="1" x14ac:dyDescent="0.35">
      <c r="A98" s="7" t="s">
        <v>120</v>
      </c>
      <c r="B98" s="8" t="s">
        <v>121</v>
      </c>
      <c r="C98" s="13" t="s">
        <v>122</v>
      </c>
      <c r="D98" s="64"/>
      <c r="E98" s="57"/>
      <c r="F98" s="101"/>
    </row>
    <row r="99" spans="1:8" x14ac:dyDescent="0.3">
      <c r="A99" s="70" t="s">
        <v>123</v>
      </c>
      <c r="B99" s="71"/>
      <c r="C99" s="71"/>
      <c r="D99" s="71"/>
      <c r="E99" s="72"/>
      <c r="F99" s="73"/>
    </row>
    <row r="100" spans="1:8" hidden="1" x14ac:dyDescent="0.3">
      <c r="A100" s="7" t="s">
        <v>124</v>
      </c>
      <c r="B100" s="22"/>
      <c r="C100" s="23"/>
      <c r="D100" s="40"/>
      <c r="E100" s="58"/>
      <c r="F100" s="24"/>
    </row>
    <row r="101" spans="1:8" ht="26.4" x14ac:dyDescent="0.3">
      <c r="A101" s="6">
        <v>1</v>
      </c>
      <c r="B101" s="8" t="s">
        <v>125</v>
      </c>
      <c r="C101" s="25" t="s">
        <v>126</v>
      </c>
      <c r="D101" s="26">
        <f>F101*12*G101</f>
        <v>249878.40000000002</v>
      </c>
      <c r="E101" s="26">
        <v>249878.40000000002</v>
      </c>
      <c r="F101" s="27">
        <v>4</v>
      </c>
      <c r="G101">
        <v>5205.8</v>
      </c>
      <c r="H101">
        <v>5207.3</v>
      </c>
    </row>
    <row r="102" spans="1:8" ht="33" customHeight="1" thickBot="1" x14ac:dyDescent="0.35">
      <c r="A102" s="28"/>
      <c r="B102" s="29" t="s">
        <v>148</v>
      </c>
      <c r="C102" s="30"/>
      <c r="D102" s="41">
        <f>D101+D80+D76+D73+D67+D61+D56+D47+D51+D45+D30+D28+D25+D23+D18</f>
        <v>1453042.8959999999</v>
      </c>
      <c r="E102" s="61">
        <v>1453042.8959999999</v>
      </c>
      <c r="F102" s="60"/>
    </row>
    <row r="103" spans="1:8" x14ac:dyDescent="0.3">
      <c r="A103" s="31"/>
    </row>
    <row r="104" spans="1:8" x14ac:dyDescent="0.3">
      <c r="A104" s="105"/>
      <c r="B104" s="106"/>
      <c r="C104" s="106"/>
      <c r="D104" s="107"/>
    </row>
    <row r="105" spans="1:8" s="130" customFormat="1" x14ac:dyDescent="0.3">
      <c r="A105" s="108"/>
      <c r="B105" s="126" t="s">
        <v>151</v>
      </c>
      <c r="C105" s="127"/>
      <c r="D105" s="128"/>
      <c r="E105" s="129"/>
    </row>
    <row r="106" spans="1:8" ht="36" x14ac:dyDescent="0.3">
      <c r="A106" s="109"/>
      <c r="B106" s="110" t="s">
        <v>152</v>
      </c>
      <c r="C106" s="110" t="s">
        <v>153</v>
      </c>
      <c r="D106" s="110" t="s">
        <v>154</v>
      </c>
    </row>
    <row r="107" spans="1:8" x14ac:dyDescent="0.3">
      <c r="A107" s="111"/>
      <c r="B107" s="112" t="s">
        <v>155</v>
      </c>
      <c r="C107" s="113"/>
      <c r="D107" s="114"/>
    </row>
    <row r="108" spans="1:8" x14ac:dyDescent="0.3">
      <c r="A108" s="115"/>
      <c r="B108" s="116">
        <v>5688.5</v>
      </c>
      <c r="C108" s="117">
        <v>4783.59</v>
      </c>
      <c r="D108" s="117">
        <f>SUM(B108-C108)</f>
        <v>904.90999999999985</v>
      </c>
    </row>
    <row r="109" spans="1:8" x14ac:dyDescent="0.3">
      <c r="A109" s="115"/>
      <c r="B109" s="118" t="s">
        <v>156</v>
      </c>
      <c r="C109" s="119"/>
      <c r="D109" s="120"/>
    </row>
    <row r="110" spans="1:8" x14ac:dyDescent="0.3">
      <c r="A110" s="115"/>
      <c r="B110" s="121">
        <v>54037.81</v>
      </c>
      <c r="C110" s="117">
        <v>45091.66</v>
      </c>
      <c r="D110" s="117">
        <f>SUM(B110-C110)</f>
        <v>8946.1499999999942</v>
      </c>
    </row>
    <row r="111" spans="1:8" x14ac:dyDescent="0.3">
      <c r="A111" s="115"/>
      <c r="B111" s="118" t="s">
        <v>157</v>
      </c>
      <c r="C111" s="119"/>
      <c r="D111" s="120"/>
    </row>
    <row r="112" spans="1:8" ht="12" customHeight="1" x14ac:dyDescent="0.3">
      <c r="A112" s="115"/>
      <c r="B112" s="122">
        <v>1453042.8959999999</v>
      </c>
      <c r="C112" s="117">
        <v>1768121.28</v>
      </c>
      <c r="D112" s="117">
        <f>SUM(B112-C112)</f>
        <v>-315078.38400000008</v>
      </c>
    </row>
    <row r="113" spans="1:5" x14ac:dyDescent="0.3">
      <c r="A113" s="115"/>
      <c r="B113" s="118" t="s">
        <v>158</v>
      </c>
      <c r="C113" s="119"/>
      <c r="D113" s="120"/>
    </row>
    <row r="114" spans="1:5" x14ac:dyDescent="0.3">
      <c r="A114" s="115"/>
      <c r="B114" s="123">
        <v>4200</v>
      </c>
      <c r="C114" s="117">
        <v>0</v>
      </c>
      <c r="D114" s="117">
        <f>SUM(B114-C114)</f>
        <v>4200</v>
      </c>
    </row>
    <row r="115" spans="1:5" s="130" customFormat="1" x14ac:dyDescent="0.3">
      <c r="A115" s="131" t="s">
        <v>159</v>
      </c>
      <c r="B115" s="132">
        <f>SUM(B114+B112+B110+B108)</f>
        <v>1516969.206</v>
      </c>
      <c r="C115" s="132">
        <f t="shared" ref="C115:D115" si="0">SUM(C114+C112+C110+C108)</f>
        <v>1817996.53</v>
      </c>
      <c r="D115" s="132">
        <f t="shared" si="0"/>
        <v>-301027.32400000008</v>
      </c>
      <c r="E115" s="129"/>
    </row>
    <row r="116" spans="1:5" x14ac:dyDescent="0.3">
      <c r="A116" s="124"/>
      <c r="B116" s="125"/>
      <c r="C116" s="125"/>
      <c r="D116"/>
    </row>
    <row r="119" spans="1:5" x14ac:dyDescent="0.3">
      <c r="D119" s="37">
        <f>5205.8*3*25+5205.8*9*22.68</f>
        <v>1453042.8960000002</v>
      </c>
    </row>
  </sheetData>
  <mergeCells count="62">
    <mergeCell ref="B111:D111"/>
    <mergeCell ref="B113:D113"/>
    <mergeCell ref="A104:A106"/>
    <mergeCell ref="B104:D104"/>
    <mergeCell ref="B105:D105"/>
    <mergeCell ref="B107:D107"/>
    <mergeCell ref="B109:D109"/>
    <mergeCell ref="A2:F2"/>
    <mergeCell ref="A3:F3"/>
    <mergeCell ref="A4:F4"/>
    <mergeCell ref="A99:F99"/>
    <mergeCell ref="A79:F79"/>
    <mergeCell ref="D80:D98"/>
    <mergeCell ref="F80:F98"/>
    <mergeCell ref="A82:A87"/>
    <mergeCell ref="C82:C87"/>
    <mergeCell ref="B84:B85"/>
    <mergeCell ref="A67:C67"/>
    <mergeCell ref="D67:D71"/>
    <mergeCell ref="F67:F71"/>
    <mergeCell ref="A72:F72"/>
    <mergeCell ref="D73:D74"/>
    <mergeCell ref="F73:F74"/>
    <mergeCell ref="A56:C56"/>
    <mergeCell ref="D56:D60"/>
    <mergeCell ref="F56:F60"/>
    <mergeCell ref="A61:C61"/>
    <mergeCell ref="F61:F65"/>
    <mergeCell ref="E61:E66"/>
    <mergeCell ref="D61:D66"/>
    <mergeCell ref="A47:C47"/>
    <mergeCell ref="D47:D50"/>
    <mergeCell ref="F47:F50"/>
    <mergeCell ref="A51:C51"/>
    <mergeCell ref="D51:D55"/>
    <mergeCell ref="F51:F55"/>
    <mergeCell ref="A29:F29"/>
    <mergeCell ref="A30:C30"/>
    <mergeCell ref="D30:D44"/>
    <mergeCell ref="F30:F44"/>
    <mergeCell ref="A38:C38"/>
    <mergeCell ref="A15:F15"/>
    <mergeCell ref="A17:F17"/>
    <mergeCell ref="D18:D22"/>
    <mergeCell ref="F18:F22"/>
    <mergeCell ref="A24:F24"/>
    <mergeCell ref="E67:E71"/>
    <mergeCell ref="E73:E74"/>
    <mergeCell ref="E76:E78"/>
    <mergeCell ref="E80:E97"/>
    <mergeCell ref="E18:E22"/>
    <mergeCell ref="E25:E27"/>
    <mergeCell ref="E30:E44"/>
    <mergeCell ref="E47:E50"/>
    <mergeCell ref="E56:E60"/>
    <mergeCell ref="E51:E55"/>
    <mergeCell ref="A75:F75"/>
    <mergeCell ref="D76:D78"/>
    <mergeCell ref="F76:F78"/>
    <mergeCell ref="A46:F46"/>
    <mergeCell ref="D25:D27"/>
    <mergeCell ref="F25:F27"/>
  </mergeCells>
  <pageMargins left="0.7" right="0.7" top="0.75" bottom="0.75" header="0.3" footer="0.3"/>
  <pageSetup paperSize="9" scale="92" orientation="portrait" r:id="rId1"/>
  <rowBreaks count="2" manualBreakCount="2">
    <brk id="28" max="16383" man="1"/>
    <brk id="53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2018-12-12T05:06:31Z</dcterms:created>
  <dcterms:modified xsi:type="dcterms:W3CDTF">2020-03-16T23:56:09Z</dcterms:modified>
</cp:coreProperties>
</file>