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Кирова 110)" sheetId="1" r:id="rId1"/>
  </sheets>
  <definedNames>
    <definedName name="_xlnm.Print_Area" localSheetId="0">'Кирова 110)'!$A$1:$F$95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71" i="1"/>
  <c r="D56" i="1"/>
  <c r="D47" i="1"/>
  <c r="D45" i="1"/>
  <c r="D30" i="1"/>
  <c r="D28" i="1"/>
  <c r="D25" i="1"/>
  <c r="D23" i="1"/>
  <c r="D18" i="1"/>
  <c r="D94" i="1"/>
  <c r="C107" i="1"/>
  <c r="C103" i="1" l="1"/>
  <c r="B103" i="1"/>
  <c r="D102" i="1"/>
  <c r="D103" i="1" s="1"/>
  <c r="D10" i="1" l="1"/>
  <c r="J95" i="1" l="1"/>
  <c r="I92" i="1"/>
  <c r="I95" i="1" s="1"/>
  <c r="I15" i="1"/>
  <c r="D75" i="1" l="1"/>
  <c r="D51" i="1"/>
  <c r="D62" i="1"/>
  <c r="D95" i="1" s="1"/>
</calcChain>
</file>

<file path=xl/sharedStrings.xml><?xml version="1.0" encoding="utf-8"?>
<sst xmlns="http://schemas.openxmlformats.org/spreadsheetml/2006/main" count="207" uniqueCount="143">
  <si>
    <t>2 категория</t>
  </si>
  <si>
    <t>Перечень работ и услуг по содержанию и ремонту общего имущества в многоквартирном доме № 110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</si>
  <si>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</si>
  <si>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</si>
  <si>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</si>
  <si>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</si>
  <si>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</si>
  <si>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</si>
  <si>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</si>
  <si>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</si>
  <si>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</si>
  <si>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</si>
  <si>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</si>
  <si>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</si>
  <si>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</si>
  <si>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</si>
  <si>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</si>
  <si>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</si>
  <si>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</si>
  <si>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</si>
  <si>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</si>
  <si>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</si>
  <si>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</si>
  <si>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</si>
  <si>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</si>
  <si>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</si>
  <si>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</si>
  <si>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</si>
  <si>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</si>
  <si>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</si>
  <si>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</si>
  <si>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</si>
  <si>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</si>
  <si>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</si>
  <si>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</si>
  <si>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</si>
  <si>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</si>
  <si>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</si>
  <si>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</si>
  <si>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</si>
  <si>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</si>
  <si>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</si>
  <si>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</si>
  <si>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</si>
  <si>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</si>
  <si>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</si>
  <si>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</si>
  <si>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</si>
  <si>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</si>
  <si>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</si>
  <si>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</si>
  <si>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</si>
  <si>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</si>
  <si>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</si>
  <si>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</si>
  <si>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</si>
  <si>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</si>
  <si>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</si>
  <si>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</si>
  <si>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</si>
  <si>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</si>
  <si>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</si>
  <si>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</si>
  <si>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</si>
  <si>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</si>
  <si>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</si>
  <si>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</si>
  <si>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</si>
  <si>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</si>
  <si>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</si>
  <si>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</si>
  <si>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</si>
  <si>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</si>
  <si>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</si>
  <si>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</si>
  <si>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</si>
  <si>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</si>
  <si>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</si>
  <si>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</si>
  <si>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</si>
  <si>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</si>
  <si>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</si>
  <si>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</si>
  <si>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</si>
  <si>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</si>
  <si>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</si>
  <si>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</si>
  <si>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</si>
  <si>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</si>
  <si>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</si>
  <si>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</si>
  <si>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</si>
  <si>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</si>
  <si>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</si>
  <si>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</si>
  <si>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</si>
  <si>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</si>
  <si>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</si>
  <si>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</si>
  <si>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</si>
  <si>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</si>
  <si>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</si>
  <si>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</si>
  <si>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</si>
  <si>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</si>
  <si>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</si>
  <si>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</si>
  <si>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</si>
  <si>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</si>
  <si>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окно ПВХ-1окно</t>
  </si>
  <si>
    <t>май-сентябрь</t>
  </si>
  <si>
    <t>Всего в год за 273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</si>
  <si>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</si>
  <si>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</si>
  <si>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</si>
  <si>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</si>
  <si>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</si>
  <si>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110 по ул. Кирова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</si>
  <si>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</si>
  <si>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</si>
  <si>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</si>
  <si>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</si>
  <si>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</si>
  <si>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</si>
  <si>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</si>
  <si>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</si>
  <si>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Площадь МОП лестничных маршей и тамбуров. кв м</t>
  </si>
  <si>
    <t>Площадь МОП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</si>
  <si>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</si>
  <si>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</si>
  <si>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</si>
  <si>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</si>
  <si>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</si>
  <si>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</si>
  <si>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</si>
  <si>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</si>
  <si>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</si>
  <si>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</si>
  <si>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</si>
  <si>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</si>
  <si>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</si>
  <si>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Фактическое выполнение работ и  услуг в 2019г., руб.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</si>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</sst>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2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10" xfId="0" applyFont="1" applyBorder="1"/>
    <xf numFmtId="0" fontId="15" fillId="0" borderId="7" xfId="0" applyFont="1" applyBorder="1" applyAlignment="1">
      <alignment horizontal="left"/>
    </xf>
    <xf numFmtId="0" fontId="12" fillId="0" borderId="0" xfId="0" applyFont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16" fillId="0" borderId="7" xfId="0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center" vertical="top" wrapText="1"/>
    </xf>
    <xf numFmtId="2" fontId="0" fillId="0" borderId="0" xfId="0" applyNumberFormat="1"/>
    <xf numFmtId="2" fontId="10" fillId="0" borderId="0" xfId="0" applyNumberFormat="1" applyFont="1" applyFill="1" applyAlignment="1"/>
    <xf numFmtId="2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/>
    <xf numFmtId="2" fontId="2" fillId="0" borderId="2" xfId="0" applyNumberFormat="1" applyFont="1" applyBorder="1" applyAlignment="1">
      <alignment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7" fillId="0" borderId="8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12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J107"/>
  <sheetViews>
    <sheetView tabSelected="1" topLeftCell="A71" workbookViewId="0">
      <selection activeCell="A74" sqref="A74:F74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2.33203125" style="63" customWidth="1"/>
    <col min="6" max="6" width="9" hidden="1" customWidth="1"/>
    <col min="7" max="7" width="8.88671875" hidden="1" customWidth="1"/>
    <col min="8" max="8" width="0.109375" hidden="1" customWidth="1"/>
    <col min="9" max="9" width="7.5546875" hidden="1" customWidth="1"/>
    <col min="10" max="10" width="7.109375" hidden="1" customWidth="1"/>
    <col min="11" max="11" width="7.33203125" customWidth="1"/>
    <col min="12" max="12" width="7.77734375" customWidth="1"/>
  </cols>
  <sheetData>
    <row r="1" spans="1:9" x14ac:dyDescent="0.3">
      <c r="D1" t="s">
        <v>0</v>
      </c>
    </row>
    <row r="2" spans="1:9" x14ac:dyDescent="0.3">
      <c r="A2" s="120" t="s">
        <v>116</v>
      </c>
      <c r="B2" s="120"/>
      <c r="C2" s="120"/>
      <c r="D2" s="120"/>
      <c r="E2" s="120"/>
      <c r="F2" s="120"/>
      <c r="G2" s="120"/>
    </row>
    <row r="3" spans="1:9" x14ac:dyDescent="0.3">
      <c r="A3" s="121" t="s">
        <v>117</v>
      </c>
      <c r="B3" s="122"/>
      <c r="C3" s="122"/>
      <c r="D3" s="122"/>
      <c r="E3" s="122"/>
      <c r="F3" s="122"/>
      <c r="G3" s="49"/>
    </row>
    <row r="4" spans="1:9" x14ac:dyDescent="0.3">
      <c r="A4" s="121" t="s">
        <v>133</v>
      </c>
      <c r="B4" s="122"/>
      <c r="C4" s="122"/>
      <c r="D4" s="122"/>
      <c r="E4" s="64"/>
      <c r="F4" s="50"/>
      <c r="G4" s="49"/>
    </row>
    <row r="5" spans="1:9" x14ac:dyDescent="0.3">
      <c r="A5" s="50"/>
      <c r="B5" s="50"/>
      <c r="C5" s="51" t="s">
        <v>118</v>
      </c>
      <c r="D5" s="51">
        <v>1962</v>
      </c>
      <c r="E5" s="65"/>
      <c r="F5" s="50"/>
    </row>
    <row r="6" spans="1:9" x14ac:dyDescent="0.3">
      <c r="A6" s="52" t="s">
        <v>119</v>
      </c>
      <c r="B6" s="52"/>
      <c r="C6" s="52"/>
      <c r="D6" s="51" t="s">
        <v>120</v>
      </c>
      <c r="E6" s="65"/>
      <c r="F6" s="52"/>
    </row>
    <row r="7" spans="1:9" x14ac:dyDescent="0.3">
      <c r="A7" s="50"/>
      <c r="B7" s="50"/>
      <c r="C7" s="51" t="s">
        <v>121</v>
      </c>
      <c r="D7" s="50">
        <v>2</v>
      </c>
      <c r="E7" s="66"/>
      <c r="F7" s="50"/>
    </row>
    <row r="8" spans="1:9" x14ac:dyDescent="0.3">
      <c r="A8" s="50"/>
      <c r="B8" s="50"/>
      <c r="C8" s="51" t="s">
        <v>122</v>
      </c>
      <c r="D8" s="50">
        <v>1</v>
      </c>
      <c r="E8" s="66"/>
      <c r="F8" s="50"/>
    </row>
    <row r="9" spans="1:9" x14ac:dyDescent="0.3">
      <c r="A9" s="50"/>
      <c r="B9" s="50"/>
      <c r="C9" s="51" t="s">
        <v>123</v>
      </c>
      <c r="D9" s="50">
        <v>11</v>
      </c>
      <c r="E9" s="66"/>
      <c r="F9" s="50"/>
    </row>
    <row r="10" spans="1:9" x14ac:dyDescent="0.3">
      <c r="A10" s="50"/>
      <c r="B10" s="50"/>
      <c r="C10" s="51" t="s">
        <v>124</v>
      </c>
      <c r="D10" s="50">
        <f>273-D11</f>
        <v>174.8</v>
      </c>
      <c r="E10" s="66"/>
      <c r="F10" s="50"/>
    </row>
    <row r="11" spans="1:9" x14ac:dyDescent="0.3">
      <c r="A11" s="50"/>
      <c r="B11" s="119" t="s">
        <v>125</v>
      </c>
      <c r="C11" s="119"/>
      <c r="D11" s="51">
        <v>98.2</v>
      </c>
      <c r="E11" s="65"/>
      <c r="F11" s="50"/>
    </row>
    <row r="12" spans="1:9" x14ac:dyDescent="0.3">
      <c r="A12" s="50"/>
      <c r="B12" s="119" t="s">
        <v>126</v>
      </c>
      <c r="C12" s="119"/>
      <c r="D12" s="50">
        <v>20.2</v>
      </c>
      <c r="E12" s="66"/>
      <c r="F12" s="50"/>
    </row>
    <row r="13" spans="1:9" x14ac:dyDescent="0.3">
      <c r="A13"/>
      <c r="B13" s="119" t="s">
        <v>127</v>
      </c>
      <c r="C13" s="119"/>
      <c r="D13" s="51" t="s">
        <v>128</v>
      </c>
      <c r="E13" s="65"/>
    </row>
    <row r="14" spans="1:9" ht="15" thickBot="1" x14ac:dyDescent="0.35"/>
    <row r="15" spans="1:9" ht="28.2" hidden="1" customHeight="1" thickBot="1" x14ac:dyDescent="0.35">
      <c r="A15" s="116" t="s">
        <v>1</v>
      </c>
      <c r="B15" s="116"/>
      <c r="C15" s="116"/>
      <c r="D15" s="116"/>
      <c r="E15" s="116"/>
      <c r="F15" s="116"/>
      <c r="I15">
        <f>174.8+30.7+36.3+31.2</f>
        <v>273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53" t="s">
        <v>134</v>
      </c>
      <c r="E16" s="67" t="s">
        <v>141</v>
      </c>
      <c r="F16" s="4" t="s">
        <v>5</v>
      </c>
    </row>
    <row r="17" spans="1:8" x14ac:dyDescent="0.3">
      <c r="A17" s="102" t="s">
        <v>6</v>
      </c>
      <c r="B17" s="103"/>
      <c r="C17" s="103"/>
      <c r="D17" s="103"/>
      <c r="E17" s="117"/>
      <c r="F17" s="106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92">
        <f>12*273*F18</f>
        <v>2457</v>
      </c>
      <c r="E18" s="79">
        <v>2457</v>
      </c>
      <c r="F18" s="94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99"/>
      <c r="E19" s="80"/>
      <c r="F19" s="94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99"/>
      <c r="E20" s="80"/>
      <c r="F20" s="94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99"/>
      <c r="E21" s="80"/>
      <c r="F21" s="94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110"/>
      <c r="E22" s="115"/>
      <c r="F22" s="94"/>
    </row>
    <row r="23" spans="1:8" ht="32.25" customHeight="1" thickBot="1" x14ac:dyDescent="0.35">
      <c r="A23" s="8" t="s">
        <v>19</v>
      </c>
      <c r="B23" s="9" t="s">
        <v>20</v>
      </c>
      <c r="C23" s="10"/>
      <c r="D23" s="11">
        <f>F23*273*12</f>
        <v>327.60000000000002</v>
      </c>
      <c r="E23" s="74">
        <v>327.60000000000002</v>
      </c>
      <c r="F23" s="12">
        <v>0.1</v>
      </c>
    </row>
    <row r="24" spans="1:8" x14ac:dyDescent="0.3">
      <c r="A24" s="102" t="s">
        <v>21</v>
      </c>
      <c r="B24" s="103"/>
      <c r="C24" s="103"/>
      <c r="D24" s="103"/>
      <c r="E24" s="118"/>
      <c r="F24" s="106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91">
        <f>273*12*F25</f>
        <v>3439.8</v>
      </c>
      <c r="E25" s="79">
        <v>3449.8800000000006</v>
      </c>
      <c r="F25" s="94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91"/>
      <c r="E26" s="80"/>
      <c r="F26" s="94"/>
      <c r="H26">
        <v>273.8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91"/>
      <c r="E27" s="115"/>
      <c r="F27" s="94"/>
    </row>
    <row r="28" spans="1:8" ht="43.5" customHeight="1" thickBot="1" x14ac:dyDescent="0.35">
      <c r="A28" s="8" t="s">
        <v>15</v>
      </c>
      <c r="B28" s="9" t="s">
        <v>27</v>
      </c>
      <c r="C28" s="13" t="s">
        <v>12</v>
      </c>
      <c r="D28" s="13">
        <f>273*12*F28</f>
        <v>687.95999999999992</v>
      </c>
      <c r="E28" s="68">
        <v>689.976</v>
      </c>
      <c r="F28" s="14">
        <v>0.21</v>
      </c>
    </row>
    <row r="29" spans="1:8" x14ac:dyDescent="0.3">
      <c r="A29" s="102" t="s">
        <v>28</v>
      </c>
      <c r="B29" s="103"/>
      <c r="C29" s="103"/>
      <c r="D29" s="104"/>
      <c r="E29" s="105"/>
      <c r="F29" s="106"/>
    </row>
    <row r="30" spans="1:8" x14ac:dyDescent="0.3">
      <c r="A30" s="107" t="s">
        <v>29</v>
      </c>
      <c r="B30" s="108"/>
      <c r="C30" s="109"/>
      <c r="D30" s="92">
        <f>F30*273*12</f>
        <v>10221.119999999999</v>
      </c>
      <c r="E30" s="79">
        <v>10221.120000000001</v>
      </c>
      <c r="F30" s="111">
        <v>3.12</v>
      </c>
    </row>
    <row r="31" spans="1:8" ht="25.5" customHeight="1" x14ac:dyDescent="0.3">
      <c r="A31" s="5" t="s">
        <v>7</v>
      </c>
      <c r="B31" s="6" t="s">
        <v>30</v>
      </c>
      <c r="C31" s="15" t="s">
        <v>31</v>
      </c>
      <c r="D31" s="99"/>
      <c r="E31" s="80"/>
      <c r="F31" s="111"/>
    </row>
    <row r="32" spans="1:8" ht="41.25" customHeight="1" x14ac:dyDescent="0.3">
      <c r="A32" s="5" t="s">
        <v>10</v>
      </c>
      <c r="B32" s="6" t="s">
        <v>32</v>
      </c>
      <c r="C32" s="15" t="s">
        <v>33</v>
      </c>
      <c r="D32" s="99"/>
      <c r="E32" s="80"/>
      <c r="F32" s="111"/>
    </row>
    <row r="33" spans="1:6" x14ac:dyDescent="0.3">
      <c r="A33" s="5" t="s">
        <v>13</v>
      </c>
      <c r="B33" s="6" t="s">
        <v>34</v>
      </c>
      <c r="C33" s="15" t="s">
        <v>31</v>
      </c>
      <c r="D33" s="99"/>
      <c r="E33" s="80"/>
      <c r="F33" s="111"/>
    </row>
    <row r="34" spans="1:6" ht="25.5" customHeight="1" x14ac:dyDescent="0.3">
      <c r="A34" s="5" t="s">
        <v>15</v>
      </c>
      <c r="B34" s="6" t="s">
        <v>35</v>
      </c>
      <c r="C34" s="15" t="s">
        <v>36</v>
      </c>
      <c r="D34" s="99"/>
      <c r="E34" s="80"/>
      <c r="F34" s="111"/>
    </row>
    <row r="35" spans="1:6" ht="21.75" customHeight="1" x14ac:dyDescent="0.3">
      <c r="A35" s="5" t="s">
        <v>37</v>
      </c>
      <c r="B35" s="6" t="s">
        <v>38</v>
      </c>
      <c r="C35" s="15" t="s">
        <v>39</v>
      </c>
      <c r="D35" s="99"/>
      <c r="E35" s="80"/>
      <c r="F35" s="111"/>
    </row>
    <row r="36" spans="1:6" ht="41.25" customHeight="1" x14ac:dyDescent="0.3">
      <c r="A36" s="5" t="s">
        <v>19</v>
      </c>
      <c r="B36" s="6" t="s">
        <v>40</v>
      </c>
      <c r="C36" s="15" t="s">
        <v>31</v>
      </c>
      <c r="D36" s="99"/>
      <c r="E36" s="80"/>
      <c r="F36" s="111"/>
    </row>
    <row r="37" spans="1:6" ht="27" customHeight="1" x14ac:dyDescent="0.3">
      <c r="A37" s="7">
        <v>8</v>
      </c>
      <c r="B37" s="6" t="s">
        <v>42</v>
      </c>
      <c r="C37" s="16" t="s">
        <v>43</v>
      </c>
      <c r="D37" s="99"/>
      <c r="E37" s="80"/>
      <c r="F37" s="111"/>
    </row>
    <row r="38" spans="1:6" x14ac:dyDescent="0.3">
      <c r="A38" s="113" t="s">
        <v>44</v>
      </c>
      <c r="B38" s="114"/>
      <c r="C38" s="114"/>
      <c r="D38" s="99"/>
      <c r="E38" s="80"/>
      <c r="F38" s="111"/>
    </row>
    <row r="39" spans="1:6" ht="48" customHeight="1" x14ac:dyDescent="0.3">
      <c r="A39" s="5">
        <v>9</v>
      </c>
      <c r="B39" s="6" t="s">
        <v>45</v>
      </c>
      <c r="C39" s="15" t="s">
        <v>46</v>
      </c>
      <c r="D39" s="99"/>
      <c r="E39" s="80"/>
      <c r="F39" s="111"/>
    </row>
    <row r="40" spans="1:6" ht="48.75" customHeight="1" x14ac:dyDescent="0.3">
      <c r="A40" s="5">
        <v>10</v>
      </c>
      <c r="B40" s="6" t="s">
        <v>47</v>
      </c>
      <c r="C40" s="15" t="s">
        <v>46</v>
      </c>
      <c r="D40" s="99"/>
      <c r="E40" s="80"/>
      <c r="F40" s="111"/>
    </row>
    <row r="41" spans="1:6" ht="47.25" customHeight="1" x14ac:dyDescent="0.3">
      <c r="A41" s="5">
        <v>11</v>
      </c>
      <c r="B41" s="6" t="s">
        <v>48</v>
      </c>
      <c r="C41" s="15" t="s">
        <v>31</v>
      </c>
      <c r="D41" s="99"/>
      <c r="E41" s="80"/>
      <c r="F41" s="111"/>
    </row>
    <row r="42" spans="1:6" ht="25.5" customHeight="1" x14ac:dyDescent="0.3">
      <c r="A42" s="5">
        <v>12</v>
      </c>
      <c r="B42" s="6" t="s">
        <v>49</v>
      </c>
      <c r="C42" s="15" t="s">
        <v>31</v>
      </c>
      <c r="D42" s="99"/>
      <c r="E42" s="80"/>
      <c r="F42" s="111"/>
    </row>
    <row r="43" spans="1:6" ht="36.75" customHeight="1" x14ac:dyDescent="0.3">
      <c r="A43" s="5">
        <v>13</v>
      </c>
      <c r="B43" s="6" t="s">
        <v>32</v>
      </c>
      <c r="C43" s="15" t="s">
        <v>50</v>
      </c>
      <c r="D43" s="99"/>
      <c r="E43" s="80"/>
      <c r="F43" s="111"/>
    </row>
    <row r="44" spans="1:6" ht="21.75" customHeight="1" x14ac:dyDescent="0.3">
      <c r="A44" s="45">
        <v>14</v>
      </c>
      <c r="B44" s="9" t="s">
        <v>51</v>
      </c>
      <c r="C44" s="45" t="s">
        <v>31</v>
      </c>
      <c r="D44" s="110"/>
      <c r="E44" s="115"/>
      <c r="F44" s="112"/>
    </row>
    <row r="45" spans="1:6" ht="108" customHeight="1" thickBot="1" x14ac:dyDescent="0.35">
      <c r="A45" s="42">
        <v>15</v>
      </c>
      <c r="B45" s="43" t="s">
        <v>114</v>
      </c>
      <c r="C45" s="44" t="s">
        <v>115</v>
      </c>
      <c r="D45" s="41">
        <f>273*9*F45</f>
        <v>73.709999999999994</v>
      </c>
      <c r="E45" s="75">
        <v>73.709999999999994</v>
      </c>
      <c r="F45" s="40">
        <v>0.03</v>
      </c>
    </row>
    <row r="46" spans="1:6" x14ac:dyDescent="0.3">
      <c r="A46" s="102" t="s">
        <v>52</v>
      </c>
      <c r="B46" s="103"/>
      <c r="C46" s="103"/>
      <c r="D46" s="124"/>
      <c r="E46" s="118"/>
      <c r="F46" s="106"/>
    </row>
    <row r="47" spans="1:6" x14ac:dyDescent="0.3">
      <c r="A47" s="107" t="s">
        <v>53</v>
      </c>
      <c r="B47" s="108"/>
      <c r="C47" s="108"/>
      <c r="D47" s="91">
        <f>273*12*F47</f>
        <v>2719.08</v>
      </c>
      <c r="E47" s="79">
        <v>2719.08</v>
      </c>
      <c r="F47" s="94">
        <v>0.83</v>
      </c>
    </row>
    <row r="48" spans="1:6" ht="98.25" customHeight="1" x14ac:dyDescent="0.3">
      <c r="A48" s="5" t="s">
        <v>7</v>
      </c>
      <c r="B48" s="6" t="s">
        <v>54</v>
      </c>
      <c r="C48" s="7" t="s">
        <v>55</v>
      </c>
      <c r="D48" s="91"/>
      <c r="E48" s="80"/>
      <c r="F48" s="94"/>
    </row>
    <row r="49" spans="1:6" ht="60.75" customHeight="1" x14ac:dyDescent="0.3">
      <c r="A49" s="5" t="s">
        <v>10</v>
      </c>
      <c r="B49" s="6" t="s">
        <v>56</v>
      </c>
      <c r="C49" s="7" t="s">
        <v>55</v>
      </c>
      <c r="D49" s="91"/>
      <c r="E49" s="80"/>
      <c r="F49" s="94"/>
    </row>
    <row r="50" spans="1:6" ht="31.5" customHeight="1" thickBot="1" x14ac:dyDescent="0.35">
      <c r="A50" s="8" t="s">
        <v>13</v>
      </c>
      <c r="B50" s="9" t="s">
        <v>57</v>
      </c>
      <c r="C50" s="18" t="s">
        <v>58</v>
      </c>
      <c r="D50" s="92"/>
      <c r="E50" s="80"/>
      <c r="F50" s="95"/>
    </row>
    <row r="51" spans="1:6" x14ac:dyDescent="0.3">
      <c r="A51" s="88" t="s">
        <v>59</v>
      </c>
      <c r="B51" s="89"/>
      <c r="C51" s="89"/>
      <c r="D51" s="90">
        <f>F51*12*I15</f>
        <v>3701.8799999999997</v>
      </c>
      <c r="E51" s="79">
        <v>3701.8799999999997</v>
      </c>
      <c r="F51" s="125">
        <v>1.1299999999999999</v>
      </c>
    </row>
    <row r="52" spans="1:6" ht="58.5" customHeight="1" x14ac:dyDescent="0.3">
      <c r="A52" s="5" t="s">
        <v>7</v>
      </c>
      <c r="B52" s="6" t="s">
        <v>60</v>
      </c>
      <c r="C52" s="7" t="s">
        <v>58</v>
      </c>
      <c r="D52" s="91"/>
      <c r="E52" s="80"/>
      <c r="F52" s="94"/>
    </row>
    <row r="53" spans="1:6" ht="42" customHeight="1" x14ac:dyDescent="0.3">
      <c r="A53" s="5" t="s">
        <v>10</v>
      </c>
      <c r="B53" s="6" t="s">
        <v>61</v>
      </c>
      <c r="C53" s="7" t="s">
        <v>12</v>
      </c>
      <c r="D53" s="91"/>
      <c r="E53" s="80"/>
      <c r="F53" s="94"/>
    </row>
    <row r="54" spans="1:6" ht="44.25" customHeight="1" x14ac:dyDescent="0.3">
      <c r="A54" s="5" t="s">
        <v>13</v>
      </c>
      <c r="B54" s="6" t="s">
        <v>62</v>
      </c>
      <c r="C54" s="7" t="s">
        <v>12</v>
      </c>
      <c r="D54" s="91"/>
      <c r="E54" s="80"/>
      <c r="F54" s="94"/>
    </row>
    <row r="55" spans="1:6" ht="29.25" customHeight="1" thickBot="1" x14ac:dyDescent="0.35">
      <c r="A55" s="8" t="s">
        <v>15</v>
      </c>
      <c r="B55" s="9" t="s">
        <v>63</v>
      </c>
      <c r="C55" s="13" t="s">
        <v>58</v>
      </c>
      <c r="D55" s="92"/>
      <c r="E55" s="115"/>
      <c r="F55" s="95"/>
    </row>
    <row r="56" spans="1:6" x14ac:dyDescent="0.3">
      <c r="A56" s="88" t="s">
        <v>64</v>
      </c>
      <c r="B56" s="89"/>
      <c r="C56" s="89"/>
      <c r="D56" s="123">
        <f>273*12*F56</f>
        <v>8026.2000000000007</v>
      </c>
      <c r="E56" s="80">
        <v>8026.2000000000007</v>
      </c>
      <c r="F56" s="92">
        <v>2.4500000000000002</v>
      </c>
    </row>
    <row r="57" spans="1:6" ht="54.75" customHeight="1" x14ac:dyDescent="0.3">
      <c r="A57" s="5" t="s">
        <v>7</v>
      </c>
      <c r="B57" s="6" t="s">
        <v>65</v>
      </c>
      <c r="C57" s="7" t="s">
        <v>12</v>
      </c>
      <c r="D57" s="99"/>
      <c r="E57" s="80"/>
      <c r="F57" s="99"/>
    </row>
    <row r="58" spans="1:6" ht="25.5" customHeight="1" x14ac:dyDescent="0.3">
      <c r="A58" s="5" t="s">
        <v>10</v>
      </c>
      <c r="B58" s="6" t="s">
        <v>66</v>
      </c>
      <c r="C58" s="7" t="s">
        <v>12</v>
      </c>
      <c r="D58" s="99"/>
      <c r="E58" s="80"/>
      <c r="F58" s="99"/>
    </row>
    <row r="59" spans="1:6" ht="58.5" customHeight="1" x14ac:dyDescent="0.3">
      <c r="A59" s="5" t="s">
        <v>13</v>
      </c>
      <c r="B59" s="6" t="s">
        <v>67</v>
      </c>
      <c r="C59" s="7" t="s">
        <v>55</v>
      </c>
      <c r="D59" s="99"/>
      <c r="E59" s="80"/>
      <c r="F59" s="99"/>
    </row>
    <row r="60" spans="1:6" ht="32.25" customHeight="1" x14ac:dyDescent="0.3">
      <c r="A60" s="8" t="s">
        <v>15</v>
      </c>
      <c r="B60" s="9" t="s">
        <v>68</v>
      </c>
      <c r="C60" s="13" t="s">
        <v>12</v>
      </c>
      <c r="D60" s="99"/>
      <c r="E60" s="80"/>
      <c r="F60" s="99"/>
    </row>
    <row r="61" spans="1:6" ht="21.6" customHeight="1" thickBot="1" x14ac:dyDescent="0.35">
      <c r="A61" s="7">
        <v>5</v>
      </c>
      <c r="B61" s="6" t="s">
        <v>69</v>
      </c>
      <c r="C61" s="15" t="s">
        <v>12</v>
      </c>
      <c r="D61" s="98"/>
      <c r="E61" s="115"/>
      <c r="F61" s="19"/>
    </row>
    <row r="62" spans="1:6" x14ac:dyDescent="0.3">
      <c r="A62" s="88" t="s">
        <v>70</v>
      </c>
      <c r="B62" s="89"/>
      <c r="C62" s="89"/>
      <c r="D62" s="90">
        <f>F62*12*I15</f>
        <v>4095</v>
      </c>
      <c r="E62" s="79">
        <v>4095</v>
      </c>
      <c r="F62" s="93">
        <v>1.25</v>
      </c>
    </row>
    <row r="63" spans="1:6" ht="71.25" customHeight="1" x14ac:dyDescent="0.3">
      <c r="A63" s="5" t="s">
        <v>7</v>
      </c>
      <c r="B63" s="6" t="s">
        <v>71</v>
      </c>
      <c r="C63" s="6" t="s">
        <v>12</v>
      </c>
      <c r="D63" s="91"/>
      <c r="E63" s="80"/>
      <c r="F63" s="94"/>
    </row>
    <row r="64" spans="1:6" ht="31.5" customHeight="1" x14ac:dyDescent="0.3">
      <c r="A64" s="5" t="s">
        <v>10</v>
      </c>
      <c r="B64" s="6" t="s">
        <v>72</v>
      </c>
      <c r="C64" s="20" t="s">
        <v>12</v>
      </c>
      <c r="D64" s="91"/>
      <c r="E64" s="80"/>
      <c r="F64" s="94"/>
    </row>
    <row r="65" spans="1:10" ht="82.5" customHeight="1" x14ac:dyDescent="0.3">
      <c r="A65" s="5" t="s">
        <v>13</v>
      </c>
      <c r="B65" s="6" t="s">
        <v>73</v>
      </c>
      <c r="C65" s="7" t="s">
        <v>12</v>
      </c>
      <c r="D65" s="91"/>
      <c r="E65" s="80"/>
      <c r="F65" s="94"/>
    </row>
    <row r="66" spans="1:10" ht="41.25" customHeight="1" thickBot="1" x14ac:dyDescent="0.35">
      <c r="A66" s="8" t="s">
        <v>15</v>
      </c>
      <c r="B66" s="9" t="s">
        <v>74</v>
      </c>
      <c r="C66" s="11" t="s">
        <v>58</v>
      </c>
      <c r="D66" s="92"/>
      <c r="E66" s="81"/>
      <c r="F66" s="95"/>
    </row>
    <row r="67" spans="1:10" x14ac:dyDescent="0.3">
      <c r="A67" s="88" t="s">
        <v>75</v>
      </c>
      <c r="B67" s="89"/>
      <c r="C67" s="89"/>
      <c r="D67" s="89"/>
      <c r="E67" s="96"/>
      <c r="F67" s="97"/>
    </row>
    <row r="68" spans="1:10" ht="71.25" customHeight="1" x14ac:dyDescent="0.3">
      <c r="A68" s="5" t="s">
        <v>7</v>
      </c>
      <c r="B68" s="6" t="s">
        <v>76</v>
      </c>
      <c r="C68" s="20" t="s">
        <v>77</v>
      </c>
      <c r="D68" s="92">
        <f>273*12*F68</f>
        <v>7895.1600000000008</v>
      </c>
      <c r="E68" s="79">
        <v>7895.1600000000008</v>
      </c>
      <c r="F68" s="94">
        <v>2.41</v>
      </c>
    </row>
    <row r="69" spans="1:10" ht="34.5" customHeight="1" thickBot="1" x14ac:dyDescent="0.35">
      <c r="A69" s="8" t="s">
        <v>10</v>
      </c>
      <c r="B69" s="9" t="s">
        <v>78</v>
      </c>
      <c r="C69" s="11" t="s">
        <v>79</v>
      </c>
      <c r="D69" s="98"/>
      <c r="E69" s="81"/>
      <c r="F69" s="95"/>
    </row>
    <row r="70" spans="1:10" x14ac:dyDescent="0.3">
      <c r="A70" s="88" t="s">
        <v>129</v>
      </c>
      <c r="B70" s="89"/>
      <c r="C70" s="89"/>
      <c r="D70" s="89"/>
      <c r="E70" s="96"/>
      <c r="F70" s="97"/>
    </row>
    <row r="71" spans="1:10" ht="16.5" customHeight="1" x14ac:dyDescent="0.3">
      <c r="A71" s="47" t="s">
        <v>7</v>
      </c>
      <c r="B71" s="6" t="s">
        <v>130</v>
      </c>
      <c r="C71" s="48" t="s">
        <v>41</v>
      </c>
      <c r="D71" s="91">
        <f>273*3*F71</f>
        <v>1924.65</v>
      </c>
      <c r="E71" s="79">
        <v>1924.65</v>
      </c>
      <c r="F71" s="94">
        <v>2.35</v>
      </c>
    </row>
    <row r="72" spans="1:10" ht="21" customHeight="1" x14ac:dyDescent="0.3">
      <c r="A72" s="47" t="s">
        <v>10</v>
      </c>
      <c r="B72" s="6" t="s">
        <v>131</v>
      </c>
      <c r="C72" s="48" t="s">
        <v>23</v>
      </c>
      <c r="D72" s="91"/>
      <c r="E72" s="80"/>
      <c r="F72" s="94"/>
    </row>
    <row r="73" spans="1:10" ht="43.5" customHeight="1" thickBot="1" x14ac:dyDescent="0.35">
      <c r="A73" s="8" t="s">
        <v>13</v>
      </c>
      <c r="B73" s="9" t="s">
        <v>132</v>
      </c>
      <c r="C73" s="46" t="s">
        <v>41</v>
      </c>
      <c r="D73" s="92"/>
      <c r="E73" s="81"/>
      <c r="F73" s="95"/>
    </row>
    <row r="74" spans="1:10" x14ac:dyDescent="0.3">
      <c r="A74" s="88" t="s">
        <v>142</v>
      </c>
      <c r="B74" s="89"/>
      <c r="C74" s="89"/>
      <c r="D74" s="89"/>
      <c r="E74" s="96"/>
      <c r="F74" s="97"/>
    </row>
    <row r="75" spans="1:10" ht="78.75" customHeight="1" x14ac:dyDescent="0.3">
      <c r="A75" s="5" t="s">
        <v>7</v>
      </c>
      <c r="B75" s="6" t="s">
        <v>80</v>
      </c>
      <c r="C75" s="20" t="s">
        <v>81</v>
      </c>
      <c r="D75" s="92">
        <f>F75*12*I15</f>
        <v>12612.6</v>
      </c>
      <c r="E75" s="79">
        <v>12612.6</v>
      </c>
      <c r="F75" s="95">
        <v>3.85</v>
      </c>
      <c r="J75" s="21"/>
    </row>
    <row r="76" spans="1:10" ht="70.5" customHeight="1" x14ac:dyDescent="0.3">
      <c r="A76" s="5" t="s">
        <v>10</v>
      </c>
      <c r="B76" s="6" t="s">
        <v>82</v>
      </c>
      <c r="C76" s="20" t="s">
        <v>81</v>
      </c>
      <c r="D76" s="99"/>
      <c r="E76" s="80"/>
      <c r="F76" s="100"/>
    </row>
    <row r="77" spans="1:10" ht="67.5" customHeight="1" x14ac:dyDescent="0.3">
      <c r="A77" s="101" t="s">
        <v>13</v>
      </c>
      <c r="B77" s="6" t="s">
        <v>83</v>
      </c>
      <c r="C77" s="13" t="s">
        <v>84</v>
      </c>
      <c r="D77" s="99"/>
      <c r="E77" s="80"/>
      <c r="F77" s="100"/>
    </row>
    <row r="78" spans="1:10" ht="30.75" customHeight="1" x14ac:dyDescent="0.3">
      <c r="A78" s="101"/>
      <c r="B78" s="6" t="s">
        <v>85</v>
      </c>
      <c r="C78" s="22"/>
      <c r="D78" s="99"/>
      <c r="E78" s="80"/>
      <c r="F78" s="100"/>
    </row>
    <row r="79" spans="1:10" ht="76.5" customHeight="1" x14ac:dyDescent="0.3">
      <c r="A79" s="101"/>
      <c r="B79" s="6" t="s">
        <v>86</v>
      </c>
      <c r="C79" s="22"/>
      <c r="D79" s="99"/>
      <c r="E79" s="80"/>
      <c r="F79" s="100"/>
    </row>
    <row r="80" spans="1:10" ht="54.75" customHeight="1" x14ac:dyDescent="0.3">
      <c r="A80" s="101"/>
      <c r="B80" s="6" t="s">
        <v>87</v>
      </c>
      <c r="C80" s="17"/>
      <c r="D80" s="99"/>
      <c r="E80" s="80"/>
      <c r="F80" s="100"/>
    </row>
    <row r="81" spans="1:10" ht="80.25" customHeight="1" x14ac:dyDescent="0.3">
      <c r="A81" s="5" t="s">
        <v>15</v>
      </c>
      <c r="B81" s="6" t="s">
        <v>88</v>
      </c>
      <c r="C81" s="20" t="s">
        <v>89</v>
      </c>
      <c r="D81" s="99"/>
      <c r="E81" s="80"/>
      <c r="F81" s="100"/>
    </row>
    <row r="82" spans="1:10" ht="48" customHeight="1" x14ac:dyDescent="0.3">
      <c r="A82" s="5">
        <v>5</v>
      </c>
      <c r="B82" s="6" t="s">
        <v>113</v>
      </c>
      <c r="C82" s="7" t="s">
        <v>90</v>
      </c>
      <c r="D82" s="99"/>
      <c r="E82" s="80"/>
      <c r="F82" s="100"/>
    </row>
    <row r="83" spans="1:10" ht="71.25" customHeight="1" x14ac:dyDescent="0.3">
      <c r="A83" s="5">
        <v>6</v>
      </c>
      <c r="B83" s="6" t="s">
        <v>91</v>
      </c>
      <c r="C83" s="7" t="s">
        <v>41</v>
      </c>
      <c r="D83" s="99"/>
      <c r="E83" s="80"/>
      <c r="F83" s="100"/>
    </row>
    <row r="84" spans="1:10" ht="53.25" customHeight="1" x14ac:dyDescent="0.3">
      <c r="A84" s="5">
        <v>7</v>
      </c>
      <c r="B84" s="6" t="s">
        <v>92</v>
      </c>
      <c r="C84" s="7" t="s">
        <v>55</v>
      </c>
      <c r="D84" s="99"/>
      <c r="E84" s="80"/>
      <c r="F84" s="100"/>
    </row>
    <row r="85" spans="1:10" ht="81" customHeight="1" x14ac:dyDescent="0.3">
      <c r="A85" s="5">
        <v>8</v>
      </c>
      <c r="B85" s="6" t="s">
        <v>93</v>
      </c>
      <c r="C85" s="7" t="s">
        <v>94</v>
      </c>
      <c r="D85" s="99"/>
      <c r="E85" s="80"/>
      <c r="F85" s="100"/>
    </row>
    <row r="86" spans="1:10" ht="94.5" customHeight="1" x14ac:dyDescent="0.3">
      <c r="A86" s="5">
        <v>10</v>
      </c>
      <c r="B86" s="6" t="s">
        <v>95</v>
      </c>
      <c r="C86" s="23" t="s">
        <v>96</v>
      </c>
      <c r="D86" s="99"/>
      <c r="E86" s="80"/>
      <c r="F86" s="100"/>
    </row>
    <row r="87" spans="1:10" ht="57" customHeight="1" x14ac:dyDescent="0.3">
      <c r="A87" s="5">
        <v>11</v>
      </c>
      <c r="B87" s="6" t="s">
        <v>112</v>
      </c>
      <c r="C87" s="23" t="s">
        <v>97</v>
      </c>
      <c r="D87" s="99"/>
      <c r="E87" s="80"/>
      <c r="F87" s="100"/>
    </row>
    <row r="88" spans="1:10" ht="36" customHeight="1" x14ac:dyDescent="0.3">
      <c r="A88" s="5">
        <v>12</v>
      </c>
      <c r="B88" s="6" t="s">
        <v>98</v>
      </c>
      <c r="C88" s="23" t="s">
        <v>99</v>
      </c>
      <c r="D88" s="99"/>
      <c r="E88" s="80"/>
      <c r="F88" s="100"/>
    </row>
    <row r="89" spans="1:10" ht="42" customHeight="1" x14ac:dyDescent="0.3">
      <c r="A89" s="5">
        <v>13</v>
      </c>
      <c r="B89" s="6" t="s">
        <v>100</v>
      </c>
      <c r="C89" s="23" t="s">
        <v>101</v>
      </c>
      <c r="D89" s="99"/>
      <c r="E89" s="80"/>
      <c r="F89" s="100"/>
    </row>
    <row r="90" spans="1:10" ht="103.5" customHeight="1" thickBot="1" x14ac:dyDescent="0.35">
      <c r="A90" s="5">
        <v>14</v>
      </c>
      <c r="B90" s="6" t="s">
        <v>102</v>
      </c>
      <c r="C90" s="23" t="s">
        <v>103</v>
      </c>
      <c r="D90" s="99"/>
      <c r="E90" s="80"/>
      <c r="F90" s="100"/>
    </row>
    <row r="91" spans="1:10" ht="78.75" hidden="1" customHeight="1" thickBot="1" x14ac:dyDescent="0.35">
      <c r="A91" s="8" t="s">
        <v>104</v>
      </c>
      <c r="B91" s="9" t="s">
        <v>105</v>
      </c>
      <c r="C91" s="13" t="s">
        <v>106</v>
      </c>
      <c r="D91" s="24"/>
      <c r="E91" s="69"/>
      <c r="F91" s="25"/>
    </row>
    <row r="92" spans="1:10" ht="15" thickBot="1" x14ac:dyDescent="0.35">
      <c r="A92" s="88" t="s">
        <v>107</v>
      </c>
      <c r="B92" s="89"/>
      <c r="C92" s="89"/>
      <c r="D92" s="89"/>
      <c r="E92" s="96"/>
      <c r="F92" s="97"/>
      <c r="I92">
        <f>174.8+30.7+36.3+31.2</f>
        <v>273</v>
      </c>
    </row>
    <row r="93" spans="1:10" ht="15" hidden="1" thickBot="1" x14ac:dyDescent="0.35">
      <c r="A93" s="5" t="s">
        <v>108</v>
      </c>
      <c r="B93" s="26"/>
      <c r="C93" s="27"/>
      <c r="D93" s="28"/>
      <c r="E93" s="70"/>
      <c r="F93" s="29"/>
    </row>
    <row r="94" spans="1:10" ht="15" thickBot="1" x14ac:dyDescent="0.35">
      <c r="A94" s="30">
        <v>1</v>
      </c>
      <c r="B94" s="31" t="s">
        <v>109</v>
      </c>
      <c r="C94" s="32" t="s">
        <v>110</v>
      </c>
      <c r="D94" s="33">
        <f>273*12*4</f>
        <v>13104</v>
      </c>
      <c r="E94" s="71">
        <v>13104</v>
      </c>
      <c r="F94" s="34">
        <v>4</v>
      </c>
    </row>
    <row r="95" spans="1:10" ht="33" customHeight="1" thickBot="1" x14ac:dyDescent="0.35">
      <c r="A95" s="35"/>
      <c r="B95" s="36" t="s">
        <v>111</v>
      </c>
      <c r="C95" s="37"/>
      <c r="D95" s="38">
        <f>D94+D75+D71+D68+D62+D56+D47+D51+D45+D30+D28+D25+D23+D18</f>
        <v>71285.759999999995</v>
      </c>
      <c r="E95" s="72">
        <v>71285.759999999995</v>
      </c>
      <c r="F95" s="62"/>
      <c r="I95" t="e">
        <f>#REF!*12*I92</f>
        <v>#REF!</v>
      </c>
      <c r="J95" t="e">
        <f>#REF!*12</f>
        <v>#REF!</v>
      </c>
    </row>
    <row r="96" spans="1:10" x14ac:dyDescent="0.3">
      <c r="A96" s="39"/>
    </row>
    <row r="97" spans="1:5" x14ac:dyDescent="0.3">
      <c r="A97" s="54"/>
      <c r="B97" s="82" t="s">
        <v>135</v>
      </c>
      <c r="C97" s="82"/>
      <c r="D97" s="82"/>
    </row>
    <row r="98" spans="1:5" x14ac:dyDescent="0.3">
      <c r="A98" s="83"/>
      <c r="B98" s="85" t="s">
        <v>136</v>
      </c>
      <c r="C98" s="85" t="s">
        <v>137</v>
      </c>
      <c r="D98" s="85" t="s">
        <v>138</v>
      </c>
    </row>
    <row r="99" spans="1:5" x14ac:dyDescent="0.3">
      <c r="A99" s="84"/>
      <c r="B99" s="86"/>
      <c r="C99" s="86"/>
      <c r="D99" s="86"/>
    </row>
    <row r="100" spans="1:5" x14ac:dyDescent="0.3">
      <c r="A100" s="84"/>
      <c r="B100" s="87"/>
      <c r="C100" s="87"/>
      <c r="D100" s="87"/>
    </row>
    <row r="101" spans="1:5" x14ac:dyDescent="0.3">
      <c r="A101" s="55"/>
      <c r="B101" s="76" t="s">
        <v>139</v>
      </c>
      <c r="C101" s="77"/>
      <c r="D101" s="78"/>
    </row>
    <row r="102" spans="1:5" x14ac:dyDescent="0.3">
      <c r="A102" s="55"/>
      <c r="B102" s="58">
        <v>71285.759999999995</v>
      </c>
      <c r="C102" s="59">
        <v>36307.83</v>
      </c>
      <c r="D102" s="60">
        <f>SUM(B102-C102)</f>
        <v>34977.929999999993</v>
      </c>
    </row>
    <row r="103" spans="1:5" s="57" customFormat="1" x14ac:dyDescent="0.3">
      <c r="A103" s="56" t="s">
        <v>140</v>
      </c>
      <c r="B103" s="61">
        <f>SUM(B102)</f>
        <v>71285.759999999995</v>
      </c>
      <c r="C103" s="61">
        <f t="shared" ref="C103:D103" si="0">SUM(C102)</f>
        <v>36307.83</v>
      </c>
      <c r="D103" s="61">
        <f t="shared" si="0"/>
        <v>34977.929999999993</v>
      </c>
      <c r="E103" s="73"/>
    </row>
    <row r="107" spans="1:5" x14ac:dyDescent="0.3">
      <c r="C107">
        <f>273*3*23.5+273*9*21.18</f>
        <v>71285.760000000009</v>
      </c>
    </row>
  </sheetData>
  <mergeCells count="58">
    <mergeCell ref="E47:E50"/>
    <mergeCell ref="E51:E55"/>
    <mergeCell ref="E56:E61"/>
    <mergeCell ref="D56:D61"/>
    <mergeCell ref="A46:F46"/>
    <mergeCell ref="A47:C47"/>
    <mergeCell ref="D47:D50"/>
    <mergeCell ref="F47:F50"/>
    <mergeCell ref="A51:C51"/>
    <mergeCell ref="D51:D55"/>
    <mergeCell ref="F51:F55"/>
    <mergeCell ref="A56:C56"/>
    <mergeCell ref="F56:F60"/>
    <mergeCell ref="B13:C13"/>
    <mergeCell ref="A2:G2"/>
    <mergeCell ref="A3:F3"/>
    <mergeCell ref="A4:D4"/>
    <mergeCell ref="B11:C11"/>
    <mergeCell ref="B12:C12"/>
    <mergeCell ref="A15:F15"/>
    <mergeCell ref="A17:F17"/>
    <mergeCell ref="D18:D22"/>
    <mergeCell ref="F18:F22"/>
    <mergeCell ref="A24:F24"/>
    <mergeCell ref="E18:E22"/>
    <mergeCell ref="D25:D27"/>
    <mergeCell ref="F25:F27"/>
    <mergeCell ref="A29:F29"/>
    <mergeCell ref="A30:C30"/>
    <mergeCell ref="D30:D44"/>
    <mergeCell ref="F30:F44"/>
    <mergeCell ref="A38:C38"/>
    <mergeCell ref="E25:E27"/>
    <mergeCell ref="E30:E44"/>
    <mergeCell ref="A62:C62"/>
    <mergeCell ref="D62:D66"/>
    <mergeCell ref="F62:F66"/>
    <mergeCell ref="E62:E66"/>
    <mergeCell ref="A92:F92"/>
    <mergeCell ref="A67:F67"/>
    <mergeCell ref="D68:D69"/>
    <mergeCell ref="F68:F69"/>
    <mergeCell ref="A74:F74"/>
    <mergeCell ref="D75:D90"/>
    <mergeCell ref="F75:F90"/>
    <mergeCell ref="A77:A80"/>
    <mergeCell ref="A70:F70"/>
    <mergeCell ref="D71:D73"/>
    <mergeCell ref="F71:F73"/>
    <mergeCell ref="E68:E69"/>
    <mergeCell ref="B101:D101"/>
    <mergeCell ref="E71:E73"/>
    <mergeCell ref="E75:E90"/>
    <mergeCell ref="B97:D97"/>
    <mergeCell ref="A98:A100"/>
    <mergeCell ref="B98:B100"/>
    <mergeCell ref="C98:C100"/>
    <mergeCell ref="D98:D100"/>
  </mergeCells>
  <pageMargins left="0.7" right="0.7" top="0.75" bottom="0.75" header="0.3" footer="0.3"/>
  <pageSetup paperSize="9" scale="93" orientation="portrait" r:id="rId1"/>
  <rowBreaks count="1" manualBreakCount="1"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110)</vt:lpstr>
      <vt:lpstr>'Кирова 110)'!Область_печати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2018-12-12T04:56:35Z</dcterms:created>
  <dcterms:modified xsi:type="dcterms:W3CDTF">2020-03-19T23:38:02Z</dcterms:modified>
</cp:coreProperties>
</file>