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Отчет по перечн работ 2019 г пр\ООО УК Концепт -1\"/>
    </mc:Choice>
  </mc:AlternateContent>
  <bookViews>
    <workbookView xWindow="0" yWindow="0" windowWidth="13728" windowHeight="8280"/>
  </bookViews>
  <sheets>
    <sheet name="Кирова 140" sheetId="1" r:id="rId1"/>
  </sheets>
  <definedNames>
    <definedName name="_xlnm.Print_Area" localSheetId="0">'Кирова 140'!$A$1:$F$101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4" i="1" l="1"/>
  <c r="B114" i="1"/>
  <c r="D113" i="1"/>
  <c r="D111" i="1"/>
  <c r="D114" i="1" s="1"/>
  <c r="D109" i="1"/>
  <c r="D107" i="1"/>
  <c r="D100" i="1" l="1"/>
  <c r="F11" i="1"/>
  <c r="I14" i="1" s="1"/>
  <c r="D75" i="1" l="1"/>
  <c r="D66" i="1"/>
  <c r="D50" i="1"/>
  <c r="D29" i="1"/>
  <c r="D17" i="1"/>
  <c r="D55" i="1"/>
  <c r="D79" i="1"/>
  <c r="D72" i="1"/>
  <c r="D60" i="1"/>
  <c r="D46" i="1"/>
  <c r="D27" i="1"/>
  <c r="D22" i="1"/>
  <c r="G10" i="1" l="1"/>
  <c r="H26" i="1" l="1"/>
  <c r="D44" i="1" l="1"/>
  <c r="D24" i="1"/>
  <c r="D101" i="1" l="1"/>
</calcChain>
</file>

<file path=xl/sharedStrings.xml><?xml version="1.0" encoding="utf-8"?>
<sst xmlns="http://schemas.openxmlformats.org/spreadsheetml/2006/main" count="222" uniqueCount="149">
  <si>
    <t>Перечень работ и услуг по содержанию и ремонту общего имущества в многоквартирном доме №140 по ул. Кирова</t>
  </si>
  <si>
    <t>№ п/п</t>
  </si>
  <si>
    <t>Наименование работ, услуг</t>
  </si>
  <si>
    <t>Периодичность (график, срок) выполнения</t>
  </si>
  <si>
    <t>Стоимость работ, услуг в расчете на 1 кв.м. общей площади помещений в месяц, руб.</t>
  </si>
  <si>
    <t>Содержание и обслуживание конструктивных элементов дома</t>
  </si>
  <si>
    <t>1.</t>
  </si>
  <si>
    <t xml:space="preserve"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</t>
  </si>
  <si>
    <t>2 раза в год</t>
  </si>
  <si>
    <t>2.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</si>
  <si>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</si>
  <si>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</si>
  <si>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3.</t>
  </si>
  <si>
    <t xml:space="preserve">Проверка и при необходимости очистка кровли от скопления снега </t>
  </si>
  <si>
    <t>4.</t>
  </si>
  <si>
    <t xml:space="preserve">Контроль состояния и восстановление или замена отдельных элементов крылец и зонтов над входами в здание и в подвалы </t>
  </si>
  <si>
    <t>5.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</si>
  <si>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</si>
  <si>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6.</t>
  </si>
  <si>
    <t>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</si>
  <si>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</si>
  <si>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</si>
  <si>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1 раз в неделю</t>
  </si>
  <si>
    <t>Влажная уборка лестничных маршей, лестничных площадок, тамбуров</t>
  </si>
  <si>
    <t>1 раз в месяц в теплый период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</si>
  <si>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 относящихся к общему имуществу дома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</si>
  <si>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</si>
  <si>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</si>
  <si>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</si>
  <si>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</si>
  <si>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5 раз в неделю</t>
  </si>
  <si>
    <t>Очистка от мусора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</si>
  <si>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</si>
  <si>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</si>
  <si>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</si>
  <si>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2 раза в сезон</t>
  </si>
  <si>
    <t xml:space="preserve">5. 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</si>
  <si>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</si>
  <si>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</si>
  <si>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</si>
  <si>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5раз в неделю</t>
  </si>
  <si>
    <t>ежедневно</t>
  </si>
  <si>
    <t>Завоз , с полной заменой песка, в детскую песочницу.</t>
  </si>
  <si>
    <t>1 раз в летний период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</si>
  <si>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</si>
  <si>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</si>
  <si>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</si>
  <si>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</si>
  <si>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</si>
  <si>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</si>
  <si>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</si>
  <si>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</si>
  <si>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</si>
  <si>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</si>
  <si>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расширительных баков и элементов, скрытых от постоянного наблюдения (разводящих трубопроводов и оборудования)</t>
  </si>
  <si>
    <t>По мере необходимости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</si>
  <si>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</si>
  <si>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 xml:space="preserve">Устранение аварийных ситуаций водопровода </t>
  </si>
  <si>
    <t>По мере необходимости и (немедленно)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</si>
  <si>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</si>
  <si>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</si>
  <si>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</si>
  <si>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</si>
  <si>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</si>
  <si>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</si>
  <si>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 xml:space="preserve">Контроль состояния и восстановление исправности элементов внутренней канализации, канализационных вытяжек </t>
  </si>
  <si>
    <t>Промывка участков водопровода после выполнения ремонтно-восстановительных работ на водопроводе</t>
  </si>
  <si>
    <t>Устранение аварийных ситуаций системы канализации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</si>
  <si>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</si>
  <si>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</si>
  <si>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</si>
  <si>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</si>
  <si>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</si>
  <si>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Оборудование теплового узла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</si>
  <si>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</si>
  <si>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</si>
  <si>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Контроль состояния и замена неисправных контрольно-измерительных приборов</t>
  </si>
  <si>
    <t>Техническое обслуживание и ремонт силовых и осветительных установок,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</si>
  <si>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</si>
  <si>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</si>
  <si>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</si>
  <si>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 xml:space="preserve">По мере необходимости 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</si>
  <si>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</si>
  <si>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</si>
  <si>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</si>
  <si>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</si>
  <si>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</si>
  <si>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 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</si>
  <si>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</si>
  <si>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>в порядке, определяемом Управляющей организацией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</si>
  <si>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</si>
  <si>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</si>
  <si>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</si>
  <si>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</si>
  <si>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</si>
  <si>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</si>
  <si>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</si>
  <si>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</si>
  <si>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</si>
  <si>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</si>
  <si>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 xml:space="preserve">принятие в момент обращения </t>
  </si>
  <si>
    <t>Прием и регистрация обращений потребителей (диспетчерское обслуживание) с установлением факта некачественного оказания или не предоставления коммунальных услуг, возникновения аварийной ситуации, порча общего имущества МКД и др.</t>
  </si>
  <si>
    <t>Регистрация – в момент обращения, проверка по обращению – в течение 2-х часов или время, согласованное с потребителем</t>
  </si>
  <si>
    <t>в течение 10-ти  дней</t>
  </si>
  <si>
    <t>Подготовка отчетов об оказанных услугах, выполненных работах</t>
  </si>
  <si>
    <t>ежегодно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</si>
  <si>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</si>
  <si>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</si>
  <si>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</si>
  <si>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60 дней до окончания текущего года действия Договора при необходимости внесения изменений в Договор</t>
  </si>
  <si>
    <t>16.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</si>
  <si>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</si>
  <si>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</si>
  <si>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Текущий ремонт</t>
  </si>
  <si>
    <t>17.</t>
  </si>
  <si>
    <t>Устройство теплового узла с установкй узла учета тепловой энергии -1шт</t>
  </si>
  <si>
    <t>май -сентябрь</t>
  </si>
  <si>
    <t>Начисление и сбор платы за жилищные  услуги, взыскание задолженности по оплате, проведение текущей сверки расчетов</t>
  </si>
  <si>
    <t>Предоставление информации по порядку расчетов и произведению начислений размеров платы за жилищные услуги с выдачей подтверждающих документов</t>
  </si>
  <si>
    <t>Организация накопления отходов I - IV классов опасности (отработанных ртутьсодержащих ламп и др.) и их передача в организации, имеющие лицензии на осуществление деятельности по сбору, транспортированию, обработке, утилизации, обезвреживанию, размещению таких отходов.</t>
  </si>
  <si>
    <t>по мере накопления</t>
  </si>
  <si>
    <t xml:space="preserve">                   Отчет о выполненных работах и оказанных услугах по содержанию общего имущества </t>
  </si>
  <si>
    <r>
      <t xml:space="preserve">многоквартирного дома </t>
    </r>
    <r>
      <rPr>
        <b/>
        <u/>
        <sz val="10"/>
        <color indexed="8"/>
        <rFont val="Times New Roman"/>
        <family val="1"/>
        <charset val="204"/>
      </rPr>
      <t>№ 140 по ул. Кирова г</t>
    </r>
    <r>
      <rPr>
        <b/>
        <sz val="10"/>
        <color indexed="8"/>
        <rFont val="Times New Roman"/>
        <family val="1"/>
        <charset val="204"/>
      </rPr>
      <t xml:space="preserve">орода Белогорск </t>
    </r>
  </si>
  <si>
    <t>Год постройки</t>
  </si>
  <si>
    <t>Год первого планируемого капитального ремонта в соответствии с региональной программой</t>
  </si>
  <si>
    <t>2017г-2019г</t>
  </si>
  <si>
    <t>Количество этажей</t>
  </si>
  <si>
    <t>Количество подъездов</t>
  </si>
  <si>
    <t>Количество квартир</t>
  </si>
  <si>
    <t>Общая жиая площадь МКД,   кв.м.</t>
  </si>
  <si>
    <t>Общая площадь нежилых помещений МКД</t>
  </si>
  <si>
    <t>Площадь лестничных клеток, тамбуров,  кв.м.</t>
  </si>
  <si>
    <t>Сбор и вывоз твердых бытовых отходов</t>
  </si>
  <si>
    <t>Вывоз твердых бытовых отходов</t>
  </si>
  <si>
    <t>Вывоз крупногабаритного мусора</t>
  </si>
  <si>
    <t>Уборка контейнерных площадок, расположенных на придомовой территории многоквартирного дома</t>
  </si>
  <si>
    <r>
      <t xml:space="preserve">за период </t>
    </r>
    <r>
      <rPr>
        <b/>
        <u/>
        <sz val="10"/>
        <color indexed="8"/>
        <rFont val="Times New Roman"/>
        <family val="1"/>
        <charset val="204"/>
      </rPr>
      <t>с 01 января  по 31 декабря  2019 года</t>
    </r>
  </si>
  <si>
    <t>Всего в год  за 5060,8кв.м.</t>
  </si>
  <si>
    <t>Плановая стоимость работ и услуг на 2019г., руб.</t>
  </si>
  <si>
    <t>Фактическое выполнение работ и  услуг в 2019г., руб.</t>
  </si>
  <si>
    <t xml:space="preserve">Сведения за 2019 год о начислении платы за ЖКУ. </t>
  </si>
  <si>
    <t>Сумма начислений, руб.</t>
  </si>
  <si>
    <t>Сумма оплаты , руб.</t>
  </si>
  <si>
    <t>Сумма задолженности, руб.</t>
  </si>
  <si>
    <t>ХВ на содержание о/и</t>
  </si>
  <si>
    <t>ХВ на ГВ на содержание о/и</t>
  </si>
  <si>
    <t>Тепловая энергия на  подогрев  ХВ для  ГВ на содержание о/и</t>
  </si>
  <si>
    <t>Содержание и ремонт общего имущества МКД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</si>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</sst>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Calibri"/>
      <family val="2"/>
      <charset val="204"/>
    </font>
    <font>
      <sz val="8"/>
      <name val="Times New Roman"/>
      <family val="1"/>
      <charset val="204"/>
    </font>
    <font>
      <sz val="10"/>
      <name val="Calibri"/>
      <family val="2"/>
      <charset val="204"/>
    </font>
    <font>
      <b/>
      <i/>
      <sz val="12"/>
      <name val="Times New Roman"/>
      <family val="1"/>
      <charset val="204"/>
    </font>
    <font>
      <i/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16" fillId="0" borderId="0"/>
    <xf numFmtId="0" fontId="16" fillId="0" borderId="0"/>
  </cellStyleXfs>
  <cellXfs count="138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4" fillId="0" borderId="8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7" xfId="0" applyFont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4" fillId="0" borderId="7" xfId="0" applyFont="1" applyBorder="1" applyAlignment="1">
      <alignment vertical="top" wrapText="1"/>
    </xf>
    <xf numFmtId="0" fontId="4" fillId="0" borderId="9" xfId="0" applyFont="1" applyBorder="1" applyAlignment="1">
      <alignment wrapText="1"/>
    </xf>
    <xf numFmtId="0" fontId="6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vertical="top" wrapText="1"/>
    </xf>
    <xf numFmtId="0" fontId="8" fillId="0" borderId="7" xfId="0" applyFont="1" applyBorder="1" applyAlignment="1">
      <alignment vertical="top" wrapText="1"/>
    </xf>
    <xf numFmtId="2" fontId="7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2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2" fontId="4" fillId="0" borderId="7" xfId="0" applyNumberFormat="1" applyFont="1" applyBorder="1" applyAlignment="1">
      <alignment wrapText="1"/>
    </xf>
    <xf numFmtId="2" fontId="4" fillId="0" borderId="7" xfId="0" applyNumberFormat="1" applyFont="1" applyBorder="1" applyAlignment="1">
      <alignment horizontal="center" vertical="center" wrapText="1"/>
    </xf>
    <xf numFmtId="2" fontId="0" fillId="0" borderId="0" xfId="0" applyNumberFormat="1"/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0" fillId="0" borderId="11" xfId="0" applyNumberFormat="1" applyBorder="1" applyAlignment="1">
      <alignment wrapText="1"/>
    </xf>
    <xf numFmtId="0" fontId="2" fillId="0" borderId="8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0" fontId="9" fillId="0" borderId="0" xfId="1" applyAlignment="1">
      <alignment horizontal="center"/>
    </xf>
    <xf numFmtId="2" fontId="11" fillId="0" borderId="0" xfId="1" applyNumberFormat="1" applyFont="1"/>
    <xf numFmtId="0" fontId="9" fillId="0" borderId="0" xfId="1"/>
    <xf numFmtId="2" fontId="10" fillId="0" borderId="0" xfId="1" applyNumberFormat="1" applyFont="1" applyAlignment="1">
      <alignment horizontal="center" vertical="center"/>
    </xf>
    <xf numFmtId="2" fontId="10" fillId="0" borderId="0" xfId="1" applyNumberFormat="1" applyFont="1" applyFill="1" applyAlignment="1">
      <alignment horizontal="center" vertical="center"/>
    </xf>
    <xf numFmtId="2" fontId="11" fillId="0" borderId="0" xfId="1" applyNumberFormat="1" applyFont="1" applyFill="1"/>
    <xf numFmtId="2" fontId="11" fillId="0" borderId="0" xfId="1" applyNumberFormat="1" applyFont="1" applyFill="1" applyAlignment="1">
      <alignment horizontal="center" vertical="center"/>
    </xf>
    <xf numFmtId="2" fontId="11" fillId="0" borderId="0" xfId="1" applyNumberFormat="1" applyFont="1" applyAlignment="1">
      <alignment horizontal="center" vertical="center"/>
    </xf>
    <xf numFmtId="0" fontId="14" fillId="0" borderId="0" xfId="0" applyFont="1" applyFill="1" applyAlignment="1">
      <alignment horizontal="right"/>
    </xf>
    <xf numFmtId="2" fontId="11" fillId="0" borderId="0" xfId="1" applyNumberFormat="1" applyFont="1" applyFill="1" applyAlignment="1"/>
    <xf numFmtId="0" fontId="14" fillId="0" borderId="0" xfId="0" applyFont="1" applyFill="1" applyAlignment="1">
      <alignment horizontal="center"/>
    </xf>
    <xf numFmtId="2" fontId="11" fillId="0" borderId="0" xfId="1" applyNumberFormat="1" applyFont="1" applyFill="1" applyAlignment="1">
      <alignment horizontal="center" vertical="center"/>
    </xf>
    <xf numFmtId="2" fontId="2" fillId="0" borderId="19" xfId="0" applyNumberFormat="1" applyFont="1" applyBorder="1" applyAlignment="1">
      <alignment horizontal="center" vertical="center" wrapText="1"/>
    </xf>
    <xf numFmtId="2" fontId="2" fillId="0" borderId="30" xfId="0" applyNumberFormat="1" applyFont="1" applyBorder="1" applyAlignment="1">
      <alignment horizontal="center" vertical="center" wrapText="1"/>
    </xf>
    <xf numFmtId="2" fontId="4" fillId="0" borderId="15" xfId="0" applyNumberFormat="1" applyFont="1" applyBorder="1" applyAlignment="1">
      <alignment wrapText="1"/>
    </xf>
    <xf numFmtId="2" fontId="2" fillId="0" borderId="2" xfId="0" applyNumberFormat="1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2" fontId="15" fillId="0" borderId="0" xfId="0" applyNumberFormat="1" applyFont="1"/>
    <xf numFmtId="0" fontId="15" fillId="0" borderId="0" xfId="0" applyFont="1"/>
    <xf numFmtId="0" fontId="2" fillId="0" borderId="8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left" vertical="top" wrapText="1"/>
    </xf>
    <xf numFmtId="0" fontId="17" fillId="0" borderId="10" xfId="0" applyFont="1" applyBorder="1"/>
    <xf numFmtId="0" fontId="17" fillId="0" borderId="7" xfId="0" applyFont="1" applyFill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7" fillId="2" borderId="7" xfId="0" applyFont="1" applyFill="1" applyBorder="1" applyAlignment="1">
      <alignment horizontal="center"/>
    </xf>
    <xf numFmtId="4" fontId="2" fillId="2" borderId="7" xfId="2" applyNumberFormat="1" applyFont="1" applyFill="1" applyBorder="1" applyAlignment="1">
      <alignment horizontal="center" vertical="top"/>
    </xf>
    <xf numFmtId="4" fontId="2" fillId="2" borderId="7" xfId="3" applyNumberFormat="1" applyFont="1" applyFill="1" applyBorder="1" applyAlignment="1">
      <alignment horizontal="center" vertical="top"/>
    </xf>
    <xf numFmtId="0" fontId="10" fillId="0" borderId="7" xfId="0" applyFont="1" applyBorder="1" applyAlignment="1">
      <alignment horizontal="left"/>
    </xf>
    <xf numFmtId="4" fontId="10" fillId="0" borderId="7" xfId="0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0" fontId="2" fillId="2" borderId="36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17" fillId="0" borderId="11" xfId="0" applyFont="1" applyBorder="1" applyAlignment="1">
      <alignment horizontal="center" vertical="center" wrapText="1"/>
    </xf>
    <xf numFmtId="0" fontId="17" fillId="0" borderId="32" xfId="0" applyFont="1" applyBorder="1" applyAlignment="1">
      <alignment wrapText="1"/>
    </xf>
    <xf numFmtId="0" fontId="17" fillId="0" borderId="33" xfId="0" applyFont="1" applyBorder="1" applyAlignment="1">
      <alignment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34" xfId="0" applyFont="1" applyFill="1" applyBorder="1" applyAlignment="1">
      <alignment horizontal="center" vertical="top" wrapText="1"/>
    </xf>
    <xf numFmtId="0" fontId="3" fillId="0" borderId="35" xfId="0" applyFont="1" applyFill="1" applyBorder="1" applyAlignment="1">
      <alignment horizontal="center" vertical="top" wrapText="1"/>
    </xf>
    <xf numFmtId="0" fontId="2" fillId="0" borderId="15" xfId="0" applyFont="1" applyFill="1" applyBorder="1" applyAlignment="1">
      <alignment horizontal="center" vertical="top" wrapText="1"/>
    </xf>
    <xf numFmtId="0" fontId="2" fillId="0" borderId="18" xfId="0" applyFont="1" applyFill="1" applyBorder="1" applyAlignment="1">
      <alignment horizontal="center" vertical="top" wrapText="1"/>
    </xf>
    <xf numFmtId="0" fontId="2" fillId="0" borderId="36" xfId="0" applyFont="1" applyFill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2" fontId="2" fillId="0" borderId="10" xfId="0" applyNumberFormat="1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2" fontId="2" fillId="0" borderId="19" xfId="0" applyNumberFormat="1" applyFont="1" applyBorder="1" applyAlignment="1">
      <alignment horizontal="center" vertical="center" wrapText="1"/>
    </xf>
    <xf numFmtId="2" fontId="2" fillId="0" borderId="28" xfId="0" applyNumberFormat="1" applyFont="1" applyBorder="1" applyAlignment="1">
      <alignment horizontal="center" vertical="center" wrapText="1"/>
    </xf>
    <xf numFmtId="2" fontId="2" fillId="0" borderId="24" xfId="0" applyNumberFormat="1" applyFont="1" applyBorder="1" applyAlignment="1">
      <alignment horizontal="center" vertical="center" wrapText="1"/>
    </xf>
    <xf numFmtId="2" fontId="2" fillId="0" borderId="1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21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2" fontId="10" fillId="0" borderId="0" xfId="1" applyNumberFormat="1" applyFont="1" applyAlignment="1">
      <alignment horizontal="left"/>
    </xf>
    <xf numFmtId="2" fontId="10" fillId="0" borderId="0" xfId="1" applyNumberFormat="1" applyFont="1" applyFill="1" applyAlignment="1">
      <alignment horizontal="center"/>
    </xf>
    <xf numFmtId="2" fontId="10" fillId="0" borderId="0" xfId="1" applyNumberFormat="1" applyFont="1" applyFill="1" applyAlignment="1"/>
    <xf numFmtId="0" fontId="14" fillId="0" borderId="0" xfId="0" applyFont="1" applyFill="1" applyAlignment="1">
      <alignment horizontal="center"/>
    </xf>
    <xf numFmtId="2" fontId="11" fillId="0" borderId="0" xfId="1" applyNumberFormat="1" applyFont="1" applyFill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top" wrapText="1"/>
    </xf>
    <xf numFmtId="2" fontId="2" fillId="0" borderId="4" xfId="0" applyNumberFormat="1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2" fontId="2" fillId="0" borderId="31" xfId="0" applyNumberFormat="1" applyFont="1" applyBorder="1" applyAlignment="1">
      <alignment horizontal="center" vertical="center" wrapText="1"/>
    </xf>
    <xf numFmtId="2" fontId="2" fillId="0" borderId="25" xfId="0" applyNumberFormat="1" applyFont="1" applyBorder="1" applyAlignment="1">
      <alignment horizontal="center" vertical="center" wrapText="1"/>
    </xf>
    <xf numFmtId="2" fontId="2" fillId="0" borderId="26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1" fillId="0" borderId="0" xfId="0" applyFont="1" applyAlignment="1">
      <alignment horizontal="center" wrapText="1"/>
    </xf>
    <xf numFmtId="0" fontId="3" fillId="0" borderId="21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_горэнерго" xfId="2"/>
    <cellStyle name="Обычный_Лист1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3"/>
  <dimension ref="A2:I114"/>
  <sheetViews>
    <sheetView tabSelected="1" topLeftCell="A98" workbookViewId="0">
      <selection activeCell="E118" sqref="E117:E118"/>
    </sheetView>
  </sheetViews>
  <sheetFormatPr defaultRowHeight="14.4" x14ac:dyDescent="0.3"/>
  <cols>
    <col min="1" max="1" width="6" style="32" customWidth="1"/>
    <col min="2" max="2" width="44.33203125" customWidth="1"/>
    <col min="3" max="3" width="18" customWidth="1"/>
    <col min="4" max="5" width="15" style="38" customWidth="1"/>
    <col min="6" max="6" width="0.109375" customWidth="1"/>
    <col min="7" max="7" width="8.77734375" customWidth="1"/>
    <col min="8" max="8" width="9.33203125" hidden="1" customWidth="1"/>
    <col min="9" max="9" width="8.77734375" customWidth="1"/>
    <col min="10" max="10" width="8.5546875" customWidth="1"/>
  </cols>
  <sheetData>
    <row r="2" spans="1:9" s="48" customFormat="1" ht="18.75" customHeight="1" x14ac:dyDescent="0.3">
      <c r="A2" s="46"/>
      <c r="B2" s="117" t="s">
        <v>121</v>
      </c>
      <c r="C2" s="117"/>
      <c r="D2" s="117"/>
      <c r="E2" s="117"/>
      <c r="F2" s="117"/>
      <c r="G2" s="117"/>
      <c r="H2" s="117"/>
      <c r="I2" s="47"/>
    </row>
    <row r="3" spans="1:9" s="48" customFormat="1" x14ac:dyDescent="0.3">
      <c r="A3" s="46"/>
      <c r="B3" s="118" t="s">
        <v>122</v>
      </c>
      <c r="C3" s="119"/>
      <c r="D3" s="119"/>
      <c r="E3" s="119"/>
      <c r="F3" s="119"/>
      <c r="G3" s="119"/>
      <c r="H3" s="49"/>
      <c r="I3" s="47"/>
    </row>
    <row r="4" spans="1:9" s="48" customFormat="1" x14ac:dyDescent="0.3">
      <c r="A4" s="46"/>
      <c r="B4" s="118" t="s">
        <v>136</v>
      </c>
      <c r="C4" s="119"/>
      <c r="D4" s="119"/>
      <c r="E4" s="119"/>
      <c r="F4" s="119"/>
      <c r="G4" s="50"/>
      <c r="H4" s="49"/>
      <c r="I4" s="47"/>
    </row>
    <row r="5" spans="1:9" s="48" customFormat="1" x14ac:dyDescent="0.3">
      <c r="A5" s="46"/>
      <c r="B5" s="51"/>
      <c r="C5" s="51"/>
      <c r="D5" s="52" t="s">
        <v>123</v>
      </c>
      <c r="E5" s="57">
        <v>1986</v>
      </c>
      <c r="F5" s="52">
        <v>1986</v>
      </c>
      <c r="G5" s="52"/>
      <c r="H5" s="53"/>
      <c r="I5" s="47"/>
    </row>
    <row r="6" spans="1:9" x14ac:dyDescent="0.3">
      <c r="A6" s="120" t="s">
        <v>124</v>
      </c>
      <c r="B6" s="120"/>
      <c r="C6" s="120"/>
      <c r="D6" s="120"/>
      <c r="E6" s="56" t="s">
        <v>125</v>
      </c>
      <c r="F6" s="54" t="s">
        <v>125</v>
      </c>
    </row>
    <row r="7" spans="1:9" s="48" customFormat="1" x14ac:dyDescent="0.3">
      <c r="A7" s="46"/>
      <c r="B7" s="51"/>
      <c r="C7" s="51"/>
      <c r="D7" s="52" t="s">
        <v>126</v>
      </c>
      <c r="E7" s="57">
        <v>5</v>
      </c>
      <c r="F7" s="52">
        <v>5</v>
      </c>
      <c r="G7" s="52"/>
      <c r="H7" s="53"/>
      <c r="I7" s="47"/>
    </row>
    <row r="8" spans="1:9" s="48" customFormat="1" x14ac:dyDescent="0.3">
      <c r="A8" s="46"/>
      <c r="B8" s="51"/>
      <c r="C8" s="51"/>
      <c r="D8" s="52" t="s">
        <v>127</v>
      </c>
      <c r="E8" s="57">
        <v>3</v>
      </c>
      <c r="F8" s="52">
        <v>3</v>
      </c>
      <c r="G8" s="52"/>
      <c r="H8" s="53"/>
      <c r="I8" s="47"/>
    </row>
    <row r="9" spans="1:9" s="48" customFormat="1" x14ac:dyDescent="0.3">
      <c r="A9" s="46"/>
      <c r="B9" s="51"/>
      <c r="C9" s="51"/>
      <c r="D9" s="52" t="s">
        <v>128</v>
      </c>
      <c r="E9" s="57">
        <v>105</v>
      </c>
      <c r="F9" s="52">
        <v>105</v>
      </c>
      <c r="G9" s="52"/>
      <c r="H9" s="53"/>
      <c r="I9" s="47"/>
    </row>
    <row r="10" spans="1:9" s="48" customFormat="1" x14ac:dyDescent="0.3">
      <c r="A10" s="46"/>
      <c r="B10" s="51"/>
      <c r="C10" s="51"/>
      <c r="D10" s="52" t="s">
        <v>129</v>
      </c>
      <c r="E10" s="57">
        <v>3975.5</v>
      </c>
      <c r="F10" s="52">
        <v>3975.5</v>
      </c>
      <c r="G10" s="52">
        <f>F10+F11</f>
        <v>5060.8</v>
      </c>
      <c r="H10" s="53"/>
      <c r="I10" s="47"/>
    </row>
    <row r="11" spans="1:9" s="48" customFormat="1" x14ac:dyDescent="0.3">
      <c r="A11" s="46"/>
      <c r="B11" s="51"/>
      <c r="C11" s="55" t="s">
        <v>130</v>
      </c>
      <c r="D11" s="52"/>
      <c r="E11" s="57">
        <v>1085.3</v>
      </c>
      <c r="F11" s="52">
        <f>999.8+33.2+52.3</f>
        <v>1085.3</v>
      </c>
      <c r="G11" s="52"/>
      <c r="H11" s="53"/>
      <c r="I11" s="47"/>
    </row>
    <row r="12" spans="1:9" s="48" customFormat="1" x14ac:dyDescent="0.3">
      <c r="A12" s="46"/>
      <c r="B12" s="51"/>
      <c r="C12" s="121" t="s">
        <v>131</v>
      </c>
      <c r="D12" s="121"/>
      <c r="E12" s="57">
        <v>538.79999999999995</v>
      </c>
      <c r="F12" s="52">
        <v>538.79999999999995</v>
      </c>
      <c r="G12" s="52"/>
      <c r="H12" s="53"/>
      <c r="I12" s="47"/>
    </row>
    <row r="14" spans="1:9" ht="1.2" customHeight="1" thickBot="1" x14ac:dyDescent="0.35">
      <c r="A14" s="136" t="s">
        <v>0</v>
      </c>
      <c r="B14" s="136"/>
      <c r="C14" s="136"/>
      <c r="D14" s="136"/>
      <c r="E14" s="136"/>
      <c r="F14" s="136"/>
      <c r="I14" s="38">
        <f>F10+F11</f>
        <v>5060.8</v>
      </c>
    </row>
    <row r="15" spans="1:9" ht="129" customHeight="1" thickBot="1" x14ac:dyDescent="0.35">
      <c r="A15" s="1" t="s">
        <v>1</v>
      </c>
      <c r="B15" s="2" t="s">
        <v>2</v>
      </c>
      <c r="C15" s="2" t="s">
        <v>3</v>
      </c>
      <c r="D15" s="61" t="s">
        <v>138</v>
      </c>
      <c r="E15" s="61" t="s">
        <v>139</v>
      </c>
      <c r="F15" s="3" t="s">
        <v>4</v>
      </c>
    </row>
    <row r="16" spans="1:9" x14ac:dyDescent="0.3">
      <c r="A16" s="106" t="s">
        <v>5</v>
      </c>
      <c r="B16" s="107"/>
      <c r="C16" s="107"/>
      <c r="D16" s="107"/>
      <c r="E16" s="137"/>
      <c r="F16" s="110"/>
    </row>
    <row r="17" spans="1:8" ht="93" customHeight="1" x14ac:dyDescent="0.3">
      <c r="A17" s="28" t="s">
        <v>6</v>
      </c>
      <c r="B17" s="4" t="s">
        <v>7</v>
      </c>
      <c r="C17" s="5" t="s">
        <v>8</v>
      </c>
      <c r="D17" s="92">
        <f>I14*F17*12</f>
        <v>45547.200000000004</v>
      </c>
      <c r="E17" s="92">
        <v>45547.200000000004</v>
      </c>
      <c r="F17" s="104">
        <v>0.75</v>
      </c>
    </row>
    <row r="18" spans="1:8" ht="42.75" customHeight="1" x14ac:dyDescent="0.3">
      <c r="A18" s="28" t="s">
        <v>9</v>
      </c>
      <c r="B18" s="4" t="s">
        <v>10</v>
      </c>
      <c r="C18" s="5" t="s">
        <v>11</v>
      </c>
      <c r="D18" s="93"/>
      <c r="E18" s="93"/>
      <c r="F18" s="104"/>
    </row>
    <row r="19" spans="1:8" ht="30.75" customHeight="1" x14ac:dyDescent="0.3">
      <c r="A19" s="28" t="s">
        <v>12</v>
      </c>
      <c r="B19" s="4" t="s">
        <v>13</v>
      </c>
      <c r="C19" s="5" t="s">
        <v>11</v>
      </c>
      <c r="D19" s="93"/>
      <c r="E19" s="93"/>
      <c r="F19" s="104"/>
    </row>
    <row r="20" spans="1:8" ht="40.5" customHeight="1" x14ac:dyDescent="0.3">
      <c r="A20" s="28" t="s">
        <v>14</v>
      </c>
      <c r="B20" s="4" t="s">
        <v>15</v>
      </c>
      <c r="C20" s="5" t="s">
        <v>11</v>
      </c>
      <c r="D20" s="93"/>
      <c r="E20" s="93"/>
      <c r="F20" s="104"/>
    </row>
    <row r="21" spans="1:8" ht="55.5" customHeight="1" x14ac:dyDescent="0.3">
      <c r="A21" s="28" t="s">
        <v>16</v>
      </c>
      <c r="B21" s="4" t="s">
        <v>17</v>
      </c>
      <c r="C21" s="5" t="s">
        <v>11</v>
      </c>
      <c r="D21" s="94"/>
      <c r="E21" s="94"/>
      <c r="F21" s="104"/>
    </row>
    <row r="22" spans="1:8" ht="32.25" customHeight="1" thickBot="1" x14ac:dyDescent="0.35">
      <c r="A22" s="6" t="s">
        <v>18</v>
      </c>
      <c r="B22" s="7" t="s">
        <v>19</v>
      </c>
      <c r="C22" s="8"/>
      <c r="D22" s="34">
        <f>F22*I14*12</f>
        <v>6072.9600000000009</v>
      </c>
      <c r="E22" s="58">
        <v>6072.9600000000009</v>
      </c>
      <c r="F22" s="10">
        <v>0.1</v>
      </c>
    </row>
    <row r="23" spans="1:8" x14ac:dyDescent="0.3">
      <c r="A23" s="106" t="s">
        <v>20</v>
      </c>
      <c r="B23" s="107"/>
      <c r="C23" s="107"/>
      <c r="D23" s="107"/>
      <c r="E23" s="137"/>
      <c r="F23" s="110"/>
    </row>
    <row r="24" spans="1:8" ht="35.25" customHeight="1" x14ac:dyDescent="0.3">
      <c r="A24" s="28" t="s">
        <v>6</v>
      </c>
      <c r="B24" s="4" t="s">
        <v>21</v>
      </c>
      <c r="C24" s="5" t="s">
        <v>22</v>
      </c>
      <c r="D24" s="111">
        <f>H26*12*F24</f>
        <v>63763.560000000005</v>
      </c>
      <c r="E24" s="92">
        <v>63763.560000000005</v>
      </c>
      <c r="F24" s="104">
        <v>1.05</v>
      </c>
    </row>
    <row r="25" spans="1:8" ht="37.5" customHeight="1" x14ac:dyDescent="0.3">
      <c r="A25" s="28" t="s">
        <v>9</v>
      </c>
      <c r="B25" s="4" t="s">
        <v>23</v>
      </c>
      <c r="C25" s="5" t="s">
        <v>24</v>
      </c>
      <c r="D25" s="111"/>
      <c r="E25" s="93"/>
      <c r="F25" s="104"/>
    </row>
    <row r="26" spans="1:8" ht="78" customHeight="1" x14ac:dyDescent="0.3">
      <c r="A26" s="28" t="s">
        <v>12</v>
      </c>
      <c r="B26" s="4" t="s">
        <v>25</v>
      </c>
      <c r="C26" s="5" t="s">
        <v>24</v>
      </c>
      <c r="D26" s="111"/>
      <c r="E26" s="94"/>
      <c r="F26" s="104"/>
      <c r="H26">
        <f>3975.3+999.8+33.2+52.3</f>
        <v>5060.6000000000004</v>
      </c>
    </row>
    <row r="27" spans="1:8" ht="43.5" customHeight="1" thickBot="1" x14ac:dyDescent="0.35">
      <c r="A27" s="6" t="s">
        <v>14</v>
      </c>
      <c r="B27" s="7" t="s">
        <v>26</v>
      </c>
      <c r="C27" s="9" t="s">
        <v>11</v>
      </c>
      <c r="D27" s="34">
        <f>I14*12*F27</f>
        <v>12753.216</v>
      </c>
      <c r="E27" s="58">
        <v>12753.216</v>
      </c>
      <c r="F27" s="10">
        <v>0.21</v>
      </c>
    </row>
    <row r="28" spans="1:8" x14ac:dyDescent="0.3">
      <c r="A28" s="106" t="s">
        <v>27</v>
      </c>
      <c r="B28" s="107"/>
      <c r="C28" s="107"/>
      <c r="D28" s="112"/>
      <c r="E28" s="113"/>
      <c r="F28" s="110"/>
    </row>
    <row r="29" spans="1:8" x14ac:dyDescent="0.3">
      <c r="A29" s="114" t="s">
        <v>28</v>
      </c>
      <c r="B29" s="115"/>
      <c r="C29" s="116"/>
      <c r="D29" s="92">
        <f>I14*12*F29</f>
        <v>189476.35200000001</v>
      </c>
      <c r="E29" s="95">
        <v>189476.35200000001</v>
      </c>
      <c r="F29" s="132">
        <v>3.12</v>
      </c>
    </row>
    <row r="30" spans="1:8" ht="25.5" customHeight="1" x14ac:dyDescent="0.3">
      <c r="A30" s="28" t="s">
        <v>6</v>
      </c>
      <c r="B30" s="4" t="s">
        <v>29</v>
      </c>
      <c r="C30" s="11" t="s">
        <v>30</v>
      </c>
      <c r="D30" s="93"/>
      <c r="E30" s="96"/>
      <c r="F30" s="132"/>
    </row>
    <row r="31" spans="1:8" ht="41.25" customHeight="1" x14ac:dyDescent="0.3">
      <c r="A31" s="28" t="s">
        <v>9</v>
      </c>
      <c r="B31" s="4" t="s">
        <v>31</v>
      </c>
      <c r="C31" s="11" t="s">
        <v>32</v>
      </c>
      <c r="D31" s="93"/>
      <c r="E31" s="96"/>
      <c r="F31" s="132"/>
    </row>
    <row r="32" spans="1:8" x14ac:dyDescent="0.3">
      <c r="A32" s="28" t="s">
        <v>12</v>
      </c>
      <c r="B32" s="4" t="s">
        <v>33</v>
      </c>
      <c r="C32" s="11" t="s">
        <v>30</v>
      </c>
      <c r="D32" s="93"/>
      <c r="E32" s="96"/>
      <c r="F32" s="132"/>
    </row>
    <row r="33" spans="1:6" ht="25.5" customHeight="1" x14ac:dyDescent="0.3">
      <c r="A33" s="28" t="s">
        <v>14</v>
      </c>
      <c r="B33" s="4" t="s">
        <v>34</v>
      </c>
      <c r="C33" s="11" t="s">
        <v>35</v>
      </c>
      <c r="D33" s="93"/>
      <c r="E33" s="96"/>
      <c r="F33" s="132"/>
    </row>
    <row r="34" spans="1:6" ht="21.75" customHeight="1" x14ac:dyDescent="0.3">
      <c r="A34" s="28" t="s">
        <v>36</v>
      </c>
      <c r="B34" s="4" t="s">
        <v>37</v>
      </c>
      <c r="C34" s="11" t="s">
        <v>38</v>
      </c>
      <c r="D34" s="93"/>
      <c r="E34" s="96"/>
      <c r="F34" s="132"/>
    </row>
    <row r="35" spans="1:6" ht="41.25" customHeight="1" x14ac:dyDescent="0.3">
      <c r="A35" s="28" t="s">
        <v>18</v>
      </c>
      <c r="B35" s="4" t="s">
        <v>39</v>
      </c>
      <c r="C35" s="11" t="s">
        <v>40</v>
      </c>
      <c r="D35" s="93"/>
      <c r="E35" s="96"/>
      <c r="F35" s="132"/>
    </row>
    <row r="36" spans="1:6" ht="27" customHeight="1" x14ac:dyDescent="0.3">
      <c r="A36" s="29">
        <v>8</v>
      </c>
      <c r="B36" s="4" t="s">
        <v>42</v>
      </c>
      <c r="C36" s="12" t="s">
        <v>43</v>
      </c>
      <c r="D36" s="93"/>
      <c r="E36" s="96"/>
      <c r="F36" s="132"/>
    </row>
    <row r="37" spans="1:6" x14ac:dyDescent="0.3">
      <c r="A37" s="134" t="s">
        <v>44</v>
      </c>
      <c r="B37" s="135"/>
      <c r="C37" s="135"/>
      <c r="D37" s="93"/>
      <c r="E37" s="96"/>
      <c r="F37" s="132"/>
    </row>
    <row r="38" spans="1:6" ht="48" customHeight="1" x14ac:dyDescent="0.3">
      <c r="A38" s="28">
        <v>9</v>
      </c>
      <c r="B38" s="4" t="s">
        <v>45</v>
      </c>
      <c r="C38" s="11" t="s">
        <v>46</v>
      </c>
      <c r="D38" s="93"/>
      <c r="E38" s="96"/>
      <c r="F38" s="132"/>
    </row>
    <row r="39" spans="1:6" ht="48.75" customHeight="1" x14ac:dyDescent="0.3">
      <c r="A39" s="28">
        <v>10</v>
      </c>
      <c r="B39" s="4" t="s">
        <v>47</v>
      </c>
      <c r="C39" s="11" t="s">
        <v>46</v>
      </c>
      <c r="D39" s="93"/>
      <c r="E39" s="96"/>
      <c r="F39" s="132"/>
    </row>
    <row r="40" spans="1:6" ht="47.25" customHeight="1" x14ac:dyDescent="0.3">
      <c r="A40" s="28">
        <v>11</v>
      </c>
      <c r="B40" s="4" t="s">
        <v>48</v>
      </c>
      <c r="C40" s="11" t="s">
        <v>30</v>
      </c>
      <c r="D40" s="93"/>
      <c r="E40" s="96"/>
      <c r="F40" s="132"/>
    </row>
    <row r="41" spans="1:6" ht="25.5" customHeight="1" x14ac:dyDescent="0.3">
      <c r="A41" s="28">
        <v>12</v>
      </c>
      <c r="B41" s="4" t="s">
        <v>49</v>
      </c>
      <c r="C41" s="11" t="s">
        <v>30</v>
      </c>
      <c r="D41" s="93"/>
      <c r="E41" s="96"/>
      <c r="F41" s="132"/>
    </row>
    <row r="42" spans="1:6" ht="36.75" customHeight="1" x14ac:dyDescent="0.3">
      <c r="A42" s="28">
        <v>13</v>
      </c>
      <c r="B42" s="4" t="s">
        <v>31</v>
      </c>
      <c r="C42" s="11" t="s">
        <v>50</v>
      </c>
      <c r="D42" s="93"/>
      <c r="E42" s="96"/>
      <c r="F42" s="132"/>
    </row>
    <row r="43" spans="1:6" ht="21.75" customHeight="1" x14ac:dyDescent="0.3">
      <c r="A43" s="39">
        <v>14</v>
      </c>
      <c r="B43" s="40" t="s">
        <v>51</v>
      </c>
      <c r="C43" s="39" t="s">
        <v>30</v>
      </c>
      <c r="D43" s="94"/>
      <c r="E43" s="96"/>
      <c r="F43" s="133"/>
    </row>
    <row r="44" spans="1:6" ht="107.4" customHeight="1" thickBot="1" x14ac:dyDescent="0.35">
      <c r="A44" s="27">
        <v>15</v>
      </c>
      <c r="B44" s="41" t="s">
        <v>119</v>
      </c>
      <c r="C44" s="33" t="s">
        <v>120</v>
      </c>
      <c r="D44" s="35">
        <f>F44*9*H26</f>
        <v>1366.3620000000001</v>
      </c>
      <c r="E44" s="62">
        <v>1366.3620000000001</v>
      </c>
      <c r="F44" s="26">
        <v>0.03</v>
      </c>
    </row>
    <row r="45" spans="1:6" x14ac:dyDescent="0.3">
      <c r="A45" s="106" t="s">
        <v>52</v>
      </c>
      <c r="B45" s="107"/>
      <c r="C45" s="107"/>
      <c r="D45" s="108"/>
      <c r="E45" s="109"/>
      <c r="F45" s="110"/>
    </row>
    <row r="46" spans="1:6" x14ac:dyDescent="0.3">
      <c r="A46" s="114" t="s">
        <v>53</v>
      </c>
      <c r="B46" s="115"/>
      <c r="C46" s="115"/>
      <c r="D46" s="111">
        <f>I14*12*F46</f>
        <v>50405.567999999999</v>
      </c>
      <c r="E46" s="92">
        <v>50405.567999999999</v>
      </c>
      <c r="F46" s="104">
        <v>0.83</v>
      </c>
    </row>
    <row r="47" spans="1:6" ht="98.25" customHeight="1" x14ac:dyDescent="0.3">
      <c r="A47" s="28" t="s">
        <v>6</v>
      </c>
      <c r="B47" s="4" t="s">
        <v>54</v>
      </c>
      <c r="C47" s="5" t="s">
        <v>55</v>
      </c>
      <c r="D47" s="111"/>
      <c r="E47" s="93"/>
      <c r="F47" s="104"/>
    </row>
    <row r="48" spans="1:6" ht="60.75" customHeight="1" x14ac:dyDescent="0.3">
      <c r="A48" s="28" t="s">
        <v>9</v>
      </c>
      <c r="B48" s="4" t="s">
        <v>56</v>
      </c>
      <c r="C48" s="5" t="s">
        <v>55</v>
      </c>
      <c r="D48" s="111"/>
      <c r="E48" s="93"/>
      <c r="F48" s="104"/>
    </row>
    <row r="49" spans="1:6" ht="21" customHeight="1" thickBot="1" x14ac:dyDescent="0.35">
      <c r="A49" s="6" t="s">
        <v>12</v>
      </c>
      <c r="B49" s="7" t="s">
        <v>57</v>
      </c>
      <c r="C49" s="13" t="s">
        <v>58</v>
      </c>
      <c r="D49" s="92"/>
      <c r="E49" s="97"/>
      <c r="F49" s="105"/>
    </row>
    <row r="50" spans="1:6" x14ac:dyDescent="0.3">
      <c r="A50" s="99" t="s">
        <v>59</v>
      </c>
      <c r="B50" s="100"/>
      <c r="C50" s="100"/>
      <c r="D50" s="126">
        <f>F50*12*I14</f>
        <v>60729.600000000006</v>
      </c>
      <c r="E50" s="98">
        <v>60729.600000000006</v>
      </c>
      <c r="F50" s="129">
        <v>1</v>
      </c>
    </row>
    <row r="51" spans="1:6" ht="68.25" customHeight="1" x14ac:dyDescent="0.3">
      <c r="A51" s="28" t="s">
        <v>6</v>
      </c>
      <c r="B51" s="4" t="s">
        <v>60</v>
      </c>
      <c r="C51" s="5" t="s">
        <v>55</v>
      </c>
      <c r="D51" s="111"/>
      <c r="E51" s="93"/>
      <c r="F51" s="130"/>
    </row>
    <row r="52" spans="1:6" ht="47.25" customHeight="1" x14ac:dyDescent="0.3">
      <c r="A52" s="28" t="s">
        <v>9</v>
      </c>
      <c r="B52" s="4" t="s">
        <v>61</v>
      </c>
      <c r="C52" s="5" t="s">
        <v>55</v>
      </c>
      <c r="D52" s="111"/>
      <c r="E52" s="93"/>
      <c r="F52" s="130"/>
    </row>
    <row r="53" spans="1:6" ht="56.25" customHeight="1" x14ac:dyDescent="0.3">
      <c r="A53" s="28" t="s">
        <v>12</v>
      </c>
      <c r="B53" s="4" t="s">
        <v>62</v>
      </c>
      <c r="C53" s="5" t="s">
        <v>55</v>
      </c>
      <c r="D53" s="111"/>
      <c r="E53" s="93"/>
      <c r="F53" s="130"/>
    </row>
    <row r="54" spans="1:6" ht="28.5" customHeight="1" thickBot="1" x14ac:dyDescent="0.35">
      <c r="A54" s="6" t="s">
        <v>14</v>
      </c>
      <c r="B54" s="7" t="s">
        <v>57</v>
      </c>
      <c r="C54" s="9" t="s">
        <v>58</v>
      </c>
      <c r="D54" s="92"/>
      <c r="E54" s="97"/>
      <c r="F54" s="131"/>
    </row>
    <row r="55" spans="1:6" x14ac:dyDescent="0.3">
      <c r="A55" s="99" t="s">
        <v>63</v>
      </c>
      <c r="B55" s="100"/>
      <c r="C55" s="100"/>
      <c r="D55" s="126">
        <f>F55*12*I14</f>
        <v>68624.447999999989</v>
      </c>
      <c r="E55" s="98">
        <v>68624.447999999989</v>
      </c>
      <c r="F55" s="128">
        <v>1.1299999999999999</v>
      </c>
    </row>
    <row r="56" spans="1:6" ht="58.5" customHeight="1" x14ac:dyDescent="0.3">
      <c r="A56" s="28" t="s">
        <v>6</v>
      </c>
      <c r="B56" s="4" t="s">
        <v>64</v>
      </c>
      <c r="C56" s="5" t="s">
        <v>58</v>
      </c>
      <c r="D56" s="111"/>
      <c r="E56" s="93"/>
      <c r="F56" s="104"/>
    </row>
    <row r="57" spans="1:6" ht="42" customHeight="1" x14ac:dyDescent="0.3">
      <c r="A57" s="28" t="s">
        <v>9</v>
      </c>
      <c r="B57" s="4" t="s">
        <v>65</v>
      </c>
      <c r="C57" s="5" t="s">
        <v>11</v>
      </c>
      <c r="D57" s="111"/>
      <c r="E57" s="93"/>
      <c r="F57" s="104"/>
    </row>
    <row r="58" spans="1:6" ht="44.25" customHeight="1" x14ac:dyDescent="0.3">
      <c r="A58" s="28" t="s">
        <v>12</v>
      </c>
      <c r="B58" s="4" t="s">
        <v>66</v>
      </c>
      <c r="C58" s="5" t="s">
        <v>11</v>
      </c>
      <c r="D58" s="111"/>
      <c r="E58" s="93"/>
      <c r="F58" s="104"/>
    </row>
    <row r="59" spans="1:6" ht="29.25" customHeight="1" thickBot="1" x14ac:dyDescent="0.35">
      <c r="A59" s="6" t="s">
        <v>14</v>
      </c>
      <c r="B59" s="7" t="s">
        <v>67</v>
      </c>
      <c r="C59" s="9" t="s">
        <v>58</v>
      </c>
      <c r="D59" s="92"/>
      <c r="E59" s="93"/>
      <c r="F59" s="105"/>
    </row>
    <row r="60" spans="1:6" x14ac:dyDescent="0.3">
      <c r="A60" s="99" t="s">
        <v>68</v>
      </c>
      <c r="B60" s="100"/>
      <c r="C60" s="100"/>
      <c r="D60" s="98">
        <f>F60*12*I14</f>
        <v>148787.52000000002</v>
      </c>
      <c r="E60" s="92">
        <v>148787.52000000002</v>
      </c>
      <c r="F60" s="89">
        <v>2.4500000000000002</v>
      </c>
    </row>
    <row r="61" spans="1:6" ht="54.75" customHeight="1" x14ac:dyDescent="0.3">
      <c r="A61" s="28" t="s">
        <v>6</v>
      </c>
      <c r="B61" s="4" t="s">
        <v>69</v>
      </c>
      <c r="C61" s="5" t="s">
        <v>11</v>
      </c>
      <c r="D61" s="93"/>
      <c r="E61" s="93"/>
      <c r="F61" s="90"/>
    </row>
    <row r="62" spans="1:6" ht="25.5" customHeight="1" x14ac:dyDescent="0.3">
      <c r="A62" s="28" t="s">
        <v>9</v>
      </c>
      <c r="B62" s="4" t="s">
        <v>70</v>
      </c>
      <c r="C62" s="5" t="s">
        <v>11</v>
      </c>
      <c r="D62" s="93"/>
      <c r="E62" s="93"/>
      <c r="F62" s="90"/>
    </row>
    <row r="63" spans="1:6" ht="58.5" customHeight="1" x14ac:dyDescent="0.3">
      <c r="A63" s="28" t="s">
        <v>12</v>
      </c>
      <c r="B63" s="4" t="s">
        <v>71</v>
      </c>
      <c r="C63" s="5" t="s">
        <v>55</v>
      </c>
      <c r="D63" s="93"/>
      <c r="E63" s="93"/>
      <c r="F63" s="90"/>
    </row>
    <row r="64" spans="1:6" ht="32.25" customHeight="1" x14ac:dyDescent="0.3">
      <c r="A64" s="6" t="s">
        <v>14</v>
      </c>
      <c r="B64" s="7" t="s">
        <v>72</v>
      </c>
      <c r="C64" s="9" t="s">
        <v>11</v>
      </c>
      <c r="D64" s="93"/>
      <c r="E64" s="93"/>
      <c r="F64" s="90"/>
    </row>
    <row r="65" spans="1:6" ht="21.6" customHeight="1" thickBot="1" x14ac:dyDescent="0.35">
      <c r="A65" s="29">
        <v>5</v>
      </c>
      <c r="B65" s="4" t="s">
        <v>73</v>
      </c>
      <c r="C65" s="11" t="s">
        <v>11</v>
      </c>
      <c r="D65" s="97"/>
      <c r="E65" s="94"/>
      <c r="F65" s="14"/>
    </row>
    <row r="66" spans="1:6" x14ac:dyDescent="0.3">
      <c r="A66" s="99" t="s">
        <v>74</v>
      </c>
      <c r="B66" s="100"/>
      <c r="C66" s="100"/>
      <c r="D66" s="126">
        <f>F66*12*I14</f>
        <v>75912</v>
      </c>
      <c r="E66" s="92">
        <v>75912</v>
      </c>
      <c r="F66" s="127">
        <v>1.25</v>
      </c>
    </row>
    <row r="67" spans="1:6" ht="71.25" customHeight="1" x14ac:dyDescent="0.3">
      <c r="A67" s="28" t="s">
        <v>6</v>
      </c>
      <c r="B67" s="4" t="s">
        <v>75</v>
      </c>
      <c r="C67" s="4" t="s">
        <v>11</v>
      </c>
      <c r="D67" s="111"/>
      <c r="E67" s="93"/>
      <c r="F67" s="104"/>
    </row>
    <row r="68" spans="1:6" ht="31.5" customHeight="1" x14ac:dyDescent="0.3">
      <c r="A68" s="28" t="s">
        <v>9</v>
      </c>
      <c r="B68" s="4" t="s">
        <v>76</v>
      </c>
      <c r="C68" s="15" t="s">
        <v>11</v>
      </c>
      <c r="D68" s="111"/>
      <c r="E68" s="93"/>
      <c r="F68" s="104"/>
    </row>
    <row r="69" spans="1:6" ht="82.5" customHeight="1" x14ac:dyDescent="0.3">
      <c r="A69" s="28" t="s">
        <v>12</v>
      </c>
      <c r="B69" s="4" t="s">
        <v>77</v>
      </c>
      <c r="C69" s="5" t="s">
        <v>11</v>
      </c>
      <c r="D69" s="111"/>
      <c r="E69" s="93"/>
      <c r="F69" s="104"/>
    </row>
    <row r="70" spans="1:6" ht="41.25" customHeight="1" thickBot="1" x14ac:dyDescent="0.35">
      <c r="A70" s="6" t="s">
        <v>14</v>
      </c>
      <c r="B70" s="7" t="s">
        <v>78</v>
      </c>
      <c r="C70" s="16" t="s">
        <v>58</v>
      </c>
      <c r="D70" s="92"/>
      <c r="E70" s="97"/>
      <c r="F70" s="105"/>
    </row>
    <row r="71" spans="1:6" x14ac:dyDescent="0.3">
      <c r="A71" s="99" t="s">
        <v>79</v>
      </c>
      <c r="B71" s="100"/>
      <c r="C71" s="100"/>
      <c r="D71" s="100"/>
      <c r="E71" s="101"/>
      <c r="F71" s="102"/>
    </row>
    <row r="72" spans="1:6" ht="71.25" customHeight="1" x14ac:dyDescent="0.3">
      <c r="A72" s="28" t="s">
        <v>6</v>
      </c>
      <c r="B72" s="4" t="s">
        <v>80</v>
      </c>
      <c r="C72" s="15" t="s">
        <v>81</v>
      </c>
      <c r="D72" s="92">
        <f>F72*12*I14</f>
        <v>146358.33600000001</v>
      </c>
      <c r="E72" s="92">
        <v>146358.33600000001</v>
      </c>
      <c r="F72" s="104">
        <v>2.41</v>
      </c>
    </row>
    <row r="73" spans="1:6" ht="34.5" customHeight="1" thickBot="1" x14ac:dyDescent="0.35">
      <c r="A73" s="6" t="s">
        <v>9</v>
      </c>
      <c r="B73" s="7" t="s">
        <v>82</v>
      </c>
      <c r="C73" s="16" t="s">
        <v>83</v>
      </c>
      <c r="D73" s="97"/>
      <c r="E73" s="97"/>
      <c r="F73" s="105"/>
    </row>
    <row r="74" spans="1:6" x14ac:dyDescent="0.3">
      <c r="A74" s="99" t="s">
        <v>132</v>
      </c>
      <c r="B74" s="100"/>
      <c r="C74" s="100"/>
      <c r="D74" s="100"/>
      <c r="E74" s="101"/>
      <c r="F74" s="102"/>
    </row>
    <row r="75" spans="1:6" ht="16.5" customHeight="1" x14ac:dyDescent="0.3">
      <c r="A75" s="43" t="s">
        <v>6</v>
      </c>
      <c r="B75" s="45" t="s">
        <v>133</v>
      </c>
      <c r="C75" s="44" t="s">
        <v>41</v>
      </c>
      <c r="D75" s="103">
        <f>F75*3*I14</f>
        <v>35678.640000000007</v>
      </c>
      <c r="E75" s="89">
        <v>35678.640000000007</v>
      </c>
      <c r="F75" s="104">
        <v>2.35</v>
      </c>
    </row>
    <row r="76" spans="1:6" ht="21" customHeight="1" x14ac:dyDescent="0.3">
      <c r="A76" s="43" t="s">
        <v>9</v>
      </c>
      <c r="B76" s="45" t="s">
        <v>134</v>
      </c>
      <c r="C76" s="44" t="s">
        <v>22</v>
      </c>
      <c r="D76" s="103"/>
      <c r="E76" s="90"/>
      <c r="F76" s="104"/>
    </row>
    <row r="77" spans="1:6" ht="43.5" customHeight="1" thickBot="1" x14ac:dyDescent="0.35">
      <c r="A77" s="6" t="s">
        <v>12</v>
      </c>
      <c r="B77" s="7" t="s">
        <v>135</v>
      </c>
      <c r="C77" s="42" t="s">
        <v>41</v>
      </c>
      <c r="D77" s="89"/>
      <c r="E77" s="91"/>
      <c r="F77" s="105"/>
    </row>
    <row r="78" spans="1:6" x14ac:dyDescent="0.3">
      <c r="A78" s="99" t="s">
        <v>84</v>
      </c>
      <c r="B78" s="100"/>
      <c r="C78" s="100"/>
      <c r="D78" s="100"/>
      <c r="E78" s="101"/>
      <c r="F78" s="102"/>
    </row>
    <row r="79" spans="1:6" ht="78.75" customHeight="1" x14ac:dyDescent="0.3">
      <c r="A79" s="28" t="s">
        <v>6</v>
      </c>
      <c r="B79" s="4" t="s">
        <v>85</v>
      </c>
      <c r="C79" s="15" t="s">
        <v>86</v>
      </c>
      <c r="D79" s="92">
        <f>F79*12*I14</f>
        <v>264173.76</v>
      </c>
      <c r="E79" s="92">
        <v>264173.76</v>
      </c>
      <c r="F79" s="105">
        <v>4.3499999999999996</v>
      </c>
    </row>
    <row r="80" spans="1:6" ht="70.5" customHeight="1" x14ac:dyDescent="0.3">
      <c r="A80" s="28" t="s">
        <v>9</v>
      </c>
      <c r="B80" s="4" t="s">
        <v>87</v>
      </c>
      <c r="C80" s="15" t="s">
        <v>86</v>
      </c>
      <c r="D80" s="93"/>
      <c r="E80" s="93"/>
      <c r="F80" s="122"/>
    </row>
    <row r="81" spans="1:6" ht="67.5" customHeight="1" x14ac:dyDescent="0.3">
      <c r="A81" s="124" t="s">
        <v>12</v>
      </c>
      <c r="B81" s="4" t="s">
        <v>88</v>
      </c>
      <c r="C81" s="103" t="s">
        <v>89</v>
      </c>
      <c r="D81" s="93"/>
      <c r="E81" s="93"/>
      <c r="F81" s="122"/>
    </row>
    <row r="82" spans="1:6" ht="30.75" customHeight="1" x14ac:dyDescent="0.3">
      <c r="A82" s="124"/>
      <c r="B82" s="4" t="s">
        <v>90</v>
      </c>
      <c r="C82" s="103"/>
      <c r="D82" s="93"/>
      <c r="E82" s="93"/>
      <c r="F82" s="122"/>
    </row>
    <row r="83" spans="1:6" ht="15" customHeight="1" x14ac:dyDescent="0.3">
      <c r="A83" s="124"/>
      <c r="B83" s="125" t="s">
        <v>91</v>
      </c>
      <c r="C83" s="103"/>
      <c r="D83" s="93"/>
      <c r="E83" s="93"/>
      <c r="F83" s="122"/>
    </row>
    <row r="84" spans="1:6" ht="69.75" customHeight="1" x14ac:dyDescent="0.3">
      <c r="A84" s="124"/>
      <c r="B84" s="125"/>
      <c r="C84" s="103"/>
      <c r="D84" s="93"/>
      <c r="E84" s="93"/>
      <c r="F84" s="122"/>
    </row>
    <row r="85" spans="1:6" ht="76.5" customHeight="1" x14ac:dyDescent="0.3">
      <c r="A85" s="124"/>
      <c r="B85" s="4" t="s">
        <v>92</v>
      </c>
      <c r="C85" s="103"/>
      <c r="D85" s="93"/>
      <c r="E85" s="93"/>
      <c r="F85" s="122"/>
    </row>
    <row r="86" spans="1:6" ht="54.75" customHeight="1" x14ac:dyDescent="0.3">
      <c r="A86" s="124"/>
      <c r="B86" s="4" t="s">
        <v>93</v>
      </c>
      <c r="C86" s="103"/>
      <c r="D86" s="93"/>
      <c r="E86" s="93"/>
      <c r="F86" s="122"/>
    </row>
    <row r="87" spans="1:6" ht="80.25" customHeight="1" x14ac:dyDescent="0.3">
      <c r="A87" s="28" t="s">
        <v>14</v>
      </c>
      <c r="B87" s="4" t="s">
        <v>94</v>
      </c>
      <c r="C87" s="15" t="s">
        <v>95</v>
      </c>
      <c r="D87" s="93"/>
      <c r="E87" s="93"/>
      <c r="F87" s="122"/>
    </row>
    <row r="88" spans="1:6" ht="48" customHeight="1" x14ac:dyDescent="0.3">
      <c r="A88" s="28">
        <v>5</v>
      </c>
      <c r="B88" s="30" t="s">
        <v>117</v>
      </c>
      <c r="C88" s="5" t="s">
        <v>96</v>
      </c>
      <c r="D88" s="93"/>
      <c r="E88" s="93"/>
      <c r="F88" s="122"/>
    </row>
    <row r="89" spans="1:6" ht="71.25" customHeight="1" x14ac:dyDescent="0.3">
      <c r="A89" s="28">
        <v>6</v>
      </c>
      <c r="B89" s="4" t="s">
        <v>97</v>
      </c>
      <c r="C89" s="5" t="s">
        <v>41</v>
      </c>
      <c r="D89" s="93"/>
      <c r="E89" s="93"/>
      <c r="F89" s="122"/>
    </row>
    <row r="90" spans="1:6" ht="53.25" customHeight="1" x14ac:dyDescent="0.3">
      <c r="A90" s="28">
        <v>7</v>
      </c>
      <c r="B90" s="4" t="s">
        <v>98</v>
      </c>
      <c r="C90" s="5" t="s">
        <v>55</v>
      </c>
      <c r="D90" s="93"/>
      <c r="E90" s="93"/>
      <c r="F90" s="122"/>
    </row>
    <row r="91" spans="1:6" ht="81" customHeight="1" x14ac:dyDescent="0.3">
      <c r="A91" s="28">
        <v>8</v>
      </c>
      <c r="B91" s="4" t="s">
        <v>99</v>
      </c>
      <c r="C91" s="5" t="s">
        <v>100</v>
      </c>
      <c r="D91" s="93"/>
      <c r="E91" s="93"/>
      <c r="F91" s="122"/>
    </row>
    <row r="92" spans="1:6" ht="94.5" customHeight="1" x14ac:dyDescent="0.3">
      <c r="A92" s="28">
        <v>9</v>
      </c>
      <c r="B92" s="4" t="s">
        <v>101</v>
      </c>
      <c r="C92" s="17" t="s">
        <v>102</v>
      </c>
      <c r="D92" s="93"/>
      <c r="E92" s="93"/>
      <c r="F92" s="122"/>
    </row>
    <row r="93" spans="1:6" ht="57" customHeight="1" x14ac:dyDescent="0.3">
      <c r="A93" s="28">
        <v>10</v>
      </c>
      <c r="B93" s="30" t="s">
        <v>118</v>
      </c>
      <c r="C93" s="17" t="s">
        <v>103</v>
      </c>
      <c r="D93" s="93"/>
      <c r="E93" s="93"/>
      <c r="F93" s="122"/>
    </row>
    <row r="94" spans="1:6" ht="36" customHeight="1" x14ac:dyDescent="0.3">
      <c r="A94" s="28">
        <v>11</v>
      </c>
      <c r="B94" s="4" t="s">
        <v>104</v>
      </c>
      <c r="C94" s="17" t="s">
        <v>105</v>
      </c>
      <c r="D94" s="93"/>
      <c r="E94" s="93"/>
      <c r="F94" s="122"/>
    </row>
    <row r="95" spans="1:6" ht="42" customHeight="1" x14ac:dyDescent="0.3">
      <c r="A95" s="28">
        <v>12</v>
      </c>
      <c r="B95" s="4" t="s">
        <v>106</v>
      </c>
      <c r="C95" s="17" t="s">
        <v>107</v>
      </c>
      <c r="D95" s="93"/>
      <c r="E95" s="93"/>
      <c r="F95" s="122"/>
    </row>
    <row r="96" spans="1:6" ht="103.5" customHeight="1" thickBot="1" x14ac:dyDescent="0.35">
      <c r="A96" s="28">
        <v>13</v>
      </c>
      <c r="B96" s="4" t="s">
        <v>108</v>
      </c>
      <c r="C96" s="17" t="s">
        <v>109</v>
      </c>
      <c r="D96" s="93"/>
      <c r="E96" s="93"/>
      <c r="F96" s="122"/>
    </row>
    <row r="97" spans="1:8" ht="78.75" hidden="1" customHeight="1" thickBot="1" x14ac:dyDescent="0.35">
      <c r="A97" s="6" t="s">
        <v>110</v>
      </c>
      <c r="B97" s="7" t="s">
        <v>111</v>
      </c>
      <c r="C97" s="9" t="s">
        <v>112</v>
      </c>
      <c r="D97" s="97"/>
      <c r="E97" s="59"/>
      <c r="F97" s="123"/>
    </row>
    <row r="98" spans="1:8" x14ac:dyDescent="0.3">
      <c r="A98" s="99" t="s">
        <v>113</v>
      </c>
      <c r="B98" s="100"/>
      <c r="C98" s="100"/>
      <c r="D98" s="100"/>
      <c r="E98" s="101"/>
      <c r="F98" s="102"/>
    </row>
    <row r="99" spans="1:8" hidden="1" x14ac:dyDescent="0.3">
      <c r="A99" s="28" t="s">
        <v>114</v>
      </c>
      <c r="B99" s="18"/>
      <c r="C99" s="19"/>
      <c r="D99" s="36"/>
      <c r="E99" s="60"/>
      <c r="F99" s="20"/>
    </row>
    <row r="100" spans="1:8" ht="26.4" x14ac:dyDescent="0.3">
      <c r="A100" s="29">
        <v>1</v>
      </c>
      <c r="B100" s="5" t="s">
        <v>115</v>
      </c>
      <c r="C100" s="21" t="s">
        <v>116</v>
      </c>
      <c r="D100" s="37">
        <f>H100*12*F100</f>
        <v>242908.80000000002</v>
      </c>
      <c r="E100" s="37">
        <v>242908.80000000002</v>
      </c>
      <c r="F100" s="22">
        <v>4</v>
      </c>
      <c r="H100">
        <v>5060.6000000000004</v>
      </c>
    </row>
    <row r="101" spans="1:8" ht="33" customHeight="1" x14ac:dyDescent="0.3">
      <c r="A101" s="15"/>
      <c r="B101" s="23" t="s">
        <v>137</v>
      </c>
      <c r="C101" s="24"/>
      <c r="D101" s="25">
        <f>D100+D79+D75+D72+D66+D60+D55+D50+D46+D44+D29+D27+D24+D22+D17</f>
        <v>1412558.3219999999</v>
      </c>
      <c r="E101" s="25">
        <v>1412558.3219999999</v>
      </c>
      <c r="F101" s="15"/>
    </row>
    <row r="102" spans="1:8" x14ac:dyDescent="0.3">
      <c r="A102" s="31"/>
    </row>
    <row r="103" spans="1:8" x14ac:dyDescent="0.3">
      <c r="A103" s="78"/>
      <c r="B103" s="81"/>
      <c r="C103" s="81"/>
      <c r="D103" s="82"/>
    </row>
    <row r="104" spans="1:8" s="64" customFormat="1" x14ac:dyDescent="0.3">
      <c r="A104" s="79"/>
      <c r="B104" s="83" t="s">
        <v>140</v>
      </c>
      <c r="C104" s="84"/>
      <c r="D104" s="85"/>
      <c r="E104" s="63"/>
    </row>
    <row r="105" spans="1:8" ht="39.6" x14ac:dyDescent="0.3">
      <c r="A105" s="80"/>
      <c r="B105" s="65" t="s">
        <v>141</v>
      </c>
      <c r="C105" s="65" t="s">
        <v>142</v>
      </c>
      <c r="D105" s="65" t="s">
        <v>143</v>
      </c>
    </row>
    <row r="106" spans="1:8" x14ac:dyDescent="0.3">
      <c r="A106" s="66"/>
      <c r="B106" s="86" t="s">
        <v>144</v>
      </c>
      <c r="C106" s="87"/>
      <c r="D106" s="88"/>
    </row>
    <row r="107" spans="1:8" x14ac:dyDescent="0.3">
      <c r="A107" s="67"/>
      <c r="B107" s="68">
        <v>3837.66</v>
      </c>
      <c r="C107" s="69">
        <v>3271.15</v>
      </c>
      <c r="D107" s="69">
        <f>SUM(B107-C107)</f>
        <v>566.50999999999976</v>
      </c>
    </row>
    <row r="108" spans="1:8" x14ac:dyDescent="0.3">
      <c r="A108" s="67"/>
      <c r="B108" s="86" t="s">
        <v>145</v>
      </c>
      <c r="C108" s="87"/>
      <c r="D108" s="88"/>
    </row>
    <row r="109" spans="1:8" x14ac:dyDescent="0.3">
      <c r="A109" s="67"/>
      <c r="B109" s="70">
        <v>3613.67</v>
      </c>
      <c r="C109" s="69">
        <v>3059</v>
      </c>
      <c r="D109" s="69">
        <f>SUM(B109-C109)</f>
        <v>554.67000000000007</v>
      </c>
    </row>
    <row r="110" spans="1:8" x14ac:dyDescent="0.3">
      <c r="A110" s="67"/>
      <c r="B110" s="75" t="s">
        <v>146</v>
      </c>
      <c r="C110" s="76"/>
      <c r="D110" s="77"/>
    </row>
    <row r="111" spans="1:8" x14ac:dyDescent="0.3">
      <c r="A111" s="67"/>
      <c r="B111" s="71">
        <v>27414.7</v>
      </c>
      <c r="C111" s="69">
        <v>23196.92</v>
      </c>
      <c r="D111" s="69">
        <f>SUM(B111-C111)</f>
        <v>4217.7800000000025</v>
      </c>
    </row>
    <row r="112" spans="1:8" x14ac:dyDescent="0.3">
      <c r="A112" s="67"/>
      <c r="B112" s="75" t="s">
        <v>147</v>
      </c>
      <c r="C112" s="76"/>
      <c r="D112" s="77"/>
    </row>
    <row r="113" spans="1:5" x14ac:dyDescent="0.3">
      <c r="A113" s="67"/>
      <c r="B113" s="72">
        <v>1412558.3219999999</v>
      </c>
      <c r="C113" s="69">
        <v>1113629.3900000001</v>
      </c>
      <c r="D113" s="69">
        <f>SUM(B113-C113)</f>
        <v>298928.9319999998</v>
      </c>
    </row>
    <row r="114" spans="1:5" s="64" customFormat="1" x14ac:dyDescent="0.3">
      <c r="A114" s="73" t="s">
        <v>148</v>
      </c>
      <c r="B114" s="74">
        <f>SUM(B113+B111+B109+B107)</f>
        <v>1447424.3519999997</v>
      </c>
      <c r="C114" s="74">
        <f t="shared" ref="C114:D114" si="0">SUM(C113+C111+C109+C107)</f>
        <v>1143156.46</v>
      </c>
      <c r="D114" s="74">
        <f t="shared" si="0"/>
        <v>304267.89199999982</v>
      </c>
      <c r="E114" s="63"/>
    </row>
  </sheetData>
  <mergeCells count="64">
    <mergeCell ref="F29:F43"/>
    <mergeCell ref="A37:C37"/>
    <mergeCell ref="A14:F14"/>
    <mergeCell ref="A16:F16"/>
    <mergeCell ref="D17:D21"/>
    <mergeCell ref="F17:F21"/>
    <mergeCell ref="A23:F23"/>
    <mergeCell ref="A46:C46"/>
    <mergeCell ref="D46:D49"/>
    <mergeCell ref="F46:F49"/>
    <mergeCell ref="A50:C50"/>
    <mergeCell ref="D50:D54"/>
    <mergeCell ref="F50:F54"/>
    <mergeCell ref="A55:C55"/>
    <mergeCell ref="D55:D59"/>
    <mergeCell ref="F55:F59"/>
    <mergeCell ref="A60:C60"/>
    <mergeCell ref="F60:F64"/>
    <mergeCell ref="E55:E59"/>
    <mergeCell ref="E60:E65"/>
    <mergeCell ref="D60:D65"/>
    <mergeCell ref="A66:C66"/>
    <mergeCell ref="D66:D70"/>
    <mergeCell ref="F66:F70"/>
    <mergeCell ref="A71:F71"/>
    <mergeCell ref="D72:D73"/>
    <mergeCell ref="F72:F73"/>
    <mergeCell ref="E66:E70"/>
    <mergeCell ref="E72:E73"/>
    <mergeCell ref="A98:F98"/>
    <mergeCell ref="A78:F78"/>
    <mergeCell ref="D79:D97"/>
    <mergeCell ref="F79:F97"/>
    <mergeCell ref="A81:A86"/>
    <mergeCell ref="C81:C86"/>
    <mergeCell ref="B83:B84"/>
    <mergeCell ref="B2:H2"/>
    <mergeCell ref="B3:G3"/>
    <mergeCell ref="B4:F4"/>
    <mergeCell ref="A6:D6"/>
    <mergeCell ref="C12:D12"/>
    <mergeCell ref="E75:E77"/>
    <mergeCell ref="E79:E96"/>
    <mergeCell ref="E17:E21"/>
    <mergeCell ref="E24:E26"/>
    <mergeCell ref="E29:E43"/>
    <mergeCell ref="E46:E49"/>
    <mergeCell ref="E50:E54"/>
    <mergeCell ref="A74:F74"/>
    <mergeCell ref="D75:D77"/>
    <mergeCell ref="F75:F77"/>
    <mergeCell ref="A45:F45"/>
    <mergeCell ref="D24:D26"/>
    <mergeCell ref="F24:F26"/>
    <mergeCell ref="A28:F28"/>
    <mergeCell ref="A29:C29"/>
    <mergeCell ref="D29:D43"/>
    <mergeCell ref="B110:D110"/>
    <mergeCell ref="B112:D112"/>
    <mergeCell ref="A103:A105"/>
    <mergeCell ref="B103:D103"/>
    <mergeCell ref="B104:D104"/>
    <mergeCell ref="B106:D106"/>
    <mergeCell ref="B108:D108"/>
  </mergeCells>
  <pageMargins left="0.7" right="0.7" top="0.75" bottom="0.75" header="0.3" footer="0.3"/>
  <pageSetup paperSize="9" scale="92" orientation="portrait" r:id="rId1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Кирова 140</vt:lpstr>
      <vt:lpstr>'Кирова 140'!Область_печати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user</cp:lastModifiedBy>
  <dcterms:created xsi:type="dcterms:W3CDTF">2018-12-12T04:56:34Z</dcterms:created>
  <dcterms:modified xsi:type="dcterms:W3CDTF">2020-03-18T04:50:30Z</dcterms:modified>
</cp:coreProperties>
</file>