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Тимирязева 33" sheetId="1" r:id="rId1"/>
  </sheets>
  <definedNames>
    <definedName name="_xlnm.Print_Area" localSheetId="0">'Тимирязева 33'!$A$1:$F$103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102" i="1"/>
  <c r="D82" i="1"/>
  <c r="D78" i="1"/>
  <c r="D75" i="1"/>
  <c r="D69" i="1"/>
  <c r="D63" i="1"/>
  <c r="D58" i="1"/>
  <c r="D53" i="1"/>
  <c r="D49" i="1"/>
  <c r="D32" i="1"/>
  <c r="D30" i="1"/>
  <c r="D27" i="1"/>
  <c r="D25" i="1"/>
  <c r="D20" i="1"/>
  <c r="C124" i="1"/>
  <c r="C120" i="1"/>
  <c r="B120" i="1"/>
  <c r="D119" i="1"/>
  <c r="D117" i="1"/>
  <c r="D115" i="1"/>
  <c r="D113" i="1"/>
  <c r="D120" i="1" s="1"/>
  <c r="D111" i="1"/>
  <c r="D47" i="1" l="1"/>
  <c r="F103" i="1" l="1"/>
</calcChain>
</file>

<file path=xl/sharedStrings.xml><?xml version="1.0" encoding="utf-8"?>
<sst xmlns="http://schemas.openxmlformats.org/spreadsheetml/2006/main" count="227" uniqueCount="154">
  <si>
    <t>1 категория</t>
  </si>
  <si>
    <t>Перечень работ и услуг по содержанию и ремонту общего имущества в многоквартирном доме №33 по ул. Тимирязева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</si>
  <si>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</si>
  <si>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</si>
  <si>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</si>
  <si>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</si>
  <si>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</si>
  <si>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</si>
  <si>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</si>
  <si>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</si>
  <si>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</si>
  <si>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</si>
  <si>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</si>
  <si>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</si>
  <si>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</si>
  <si>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</si>
  <si>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</si>
  <si>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</si>
  <si>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</si>
  <si>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</si>
  <si>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</si>
  <si>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</si>
  <si>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</si>
  <si>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</si>
  <si>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</si>
  <si>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</si>
  <si>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</si>
  <si>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</si>
  <si>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</si>
  <si>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</si>
  <si>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</si>
  <si>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</si>
  <si>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</si>
  <si>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</si>
  <si>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</si>
  <si>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</si>
  <si>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</si>
  <si>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</si>
  <si>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</si>
  <si>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</si>
  <si>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</si>
  <si>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</si>
  <si>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</si>
  <si>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</si>
  <si>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</si>
  <si>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</si>
  <si>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</si>
  <si>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</si>
  <si>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</si>
  <si>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</si>
  <si>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</si>
  <si>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</si>
  <si>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</si>
  <si>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</si>
  <si>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</si>
  <si>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</si>
  <si>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</si>
  <si>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</si>
  <si>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</si>
  <si>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</si>
  <si>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</si>
  <si>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</si>
  <si>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</si>
  <si>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</si>
  <si>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</si>
  <si>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</si>
  <si>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</si>
  <si>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</si>
  <si>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</si>
  <si>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</si>
  <si>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</si>
  <si>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</si>
  <si>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</si>
  <si>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</si>
  <si>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</si>
  <si>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</si>
  <si>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</si>
  <si>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</si>
  <si>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</si>
  <si>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</si>
  <si>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</si>
  <si>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</si>
  <si>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</si>
  <si>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</si>
  <si>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</si>
  <si>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</si>
  <si>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</si>
  <si>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</si>
  <si>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</si>
  <si>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</si>
  <si>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</si>
  <si>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</si>
  <si>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</si>
  <si>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</si>
  <si>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</si>
  <si>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</si>
  <si>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</si>
  <si>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</si>
  <si>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</si>
  <si>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</si>
  <si>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</si>
  <si>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</si>
  <si>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</si>
  <si>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</si>
  <si>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</si>
  <si>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</si>
  <si>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</si>
  <si>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</si>
  <si>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</si>
  <si>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</si>
  <si>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</si>
  <si>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</si>
  <si>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</si>
  <si>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</si>
  <si>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</si>
  <si>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</si>
  <si>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Ремонт и покраска цоколя-160 м2</t>
  </si>
  <si>
    <t>май-сентябрь</t>
  </si>
  <si>
    <t>Демонтаж и монтаж световых приямков на ПВХ-6шт</t>
  </si>
  <si>
    <t>Всего в год руб. за __2252_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</si>
  <si>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</si>
  <si>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</si>
  <si>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</si>
  <si>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</si>
  <si>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</si>
  <si>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u/>
        <sz val="9"/>
        <color theme="1"/>
        <rFont val="Times New Roman"/>
        <family val="1"/>
        <charset val="204"/>
      </rPr>
      <t>№ 33 по ул. Тимирязева г</t>
    </r>
    <r>
      <rPr>
        <sz val="9"/>
        <color theme="1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</si>
  <si>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</si>
  <si>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</si>
  <si>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</si>
  <si>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</si>
  <si>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</si>
  <si>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</si>
  <si>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</si>
  <si>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Общая площадь нежилых кв м</t>
  </si>
  <si>
    <t>нет</t>
  </si>
  <si>
    <t>Площадь МОП лестничных маршей и тамбуров. кв м</t>
  </si>
  <si>
    <t>Площадь МОП подвала. кв м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</si>
  <si>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</si>
  <si>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</si>
  <si>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</si>
  <si>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</si>
  <si>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u/>
        <sz val="9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</si>
  <si>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</si>
  <si>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</si>
  <si>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</si>
  <si>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</si>
  <si>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</si>
  <si>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</si>
  <si>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</si>
  <si>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ХВ на ГВ на содержание о/и</t>
  </si>
  <si>
    <t>Тепловая энергия на подогрев ХВ для ГВ на содержание о/и</t>
  </si>
  <si>
    <t>Взнос на капитальный ремонт о/и МКД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</si>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</sst>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NumberForma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/>
    <xf numFmtId="2" fontId="7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5" xfId="0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2" fillId="2" borderId="1" xfId="1" applyNumberFormat="1" applyFont="1" applyFill="1" applyBorder="1" applyAlignment="1">
      <alignment horizontal="center" vertical="top"/>
    </xf>
    <xf numFmtId="4" fontId="2" fillId="2" borderId="1" xfId="2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left"/>
    </xf>
    <xf numFmtId="4" fontId="13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14" fillId="0" borderId="0" xfId="0" applyFont="1"/>
    <xf numFmtId="0" fontId="15" fillId="0" borderId="1" xfId="0" applyFont="1" applyBorder="1" applyAlignment="1">
      <alignment horizontal="justify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I124"/>
  <sheetViews>
    <sheetView tabSelected="1" topLeftCell="A10" workbookViewId="0">
      <selection activeCell="E108" sqref="E108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3.5546875" customWidth="1"/>
    <col min="5" max="5" width="12.21875" customWidth="1"/>
    <col min="6" max="6" width="0.33203125" hidden="1" customWidth="1"/>
    <col min="7" max="7" width="11.21875" customWidth="1"/>
    <col min="8" max="8" width="10.88671875" customWidth="1"/>
    <col min="9" max="9" width="10.77734375" customWidth="1"/>
    <col min="10" max="10" width="9.109375" customWidth="1"/>
    <col min="11" max="11" width="9.33203125" customWidth="1"/>
  </cols>
  <sheetData>
    <row r="3" spans="1:7" ht="28.5" customHeight="1" x14ac:dyDescent="0.3">
      <c r="A3" s="1"/>
      <c r="D3" s="1" t="s">
        <v>0</v>
      </c>
      <c r="E3" s="1"/>
      <c r="F3" s="1"/>
    </row>
    <row r="4" spans="1:7" x14ac:dyDescent="0.3">
      <c r="A4" s="92" t="s">
        <v>124</v>
      </c>
      <c r="B4" s="92"/>
      <c r="C4" s="92"/>
      <c r="D4" s="92"/>
      <c r="E4" s="92"/>
      <c r="F4" s="92"/>
      <c r="G4" s="92"/>
    </row>
    <row r="5" spans="1:7" x14ac:dyDescent="0.3">
      <c r="A5" s="93" t="s">
        <v>125</v>
      </c>
      <c r="B5" s="94"/>
      <c r="C5" s="94"/>
      <c r="D5" s="94"/>
      <c r="E5" s="94"/>
      <c r="F5" s="94"/>
      <c r="G5" s="30"/>
    </row>
    <row r="6" spans="1:7" x14ac:dyDescent="0.3">
      <c r="A6" s="93" t="s">
        <v>141</v>
      </c>
      <c r="B6" s="94"/>
      <c r="C6" s="94"/>
      <c r="D6" s="94"/>
      <c r="E6" s="36"/>
      <c r="F6" s="31"/>
      <c r="G6" s="30"/>
    </row>
    <row r="7" spans="1:7" x14ac:dyDescent="0.3">
      <c r="A7" s="31"/>
      <c r="B7" s="31"/>
      <c r="C7" s="32" t="s">
        <v>126</v>
      </c>
      <c r="D7" s="32">
        <v>1991</v>
      </c>
      <c r="E7" s="35"/>
      <c r="F7" s="31"/>
    </row>
    <row r="8" spans="1:7" x14ac:dyDescent="0.3">
      <c r="A8" s="33" t="s">
        <v>127</v>
      </c>
      <c r="B8" s="33"/>
      <c r="C8" s="33"/>
      <c r="D8" s="32" t="s">
        <v>128</v>
      </c>
      <c r="E8" s="35"/>
      <c r="F8" s="33"/>
    </row>
    <row r="9" spans="1:7" x14ac:dyDescent="0.3">
      <c r="A9" s="31"/>
      <c r="B9" s="31"/>
      <c r="C9" s="32" t="s">
        <v>129</v>
      </c>
      <c r="D9" s="31">
        <v>3</v>
      </c>
      <c r="E9" s="31"/>
      <c r="F9" s="31"/>
    </row>
    <row r="10" spans="1:7" x14ac:dyDescent="0.3">
      <c r="A10" s="31"/>
      <c r="B10" s="31"/>
      <c r="C10" s="32" t="s">
        <v>130</v>
      </c>
      <c r="D10" s="31">
        <v>5</v>
      </c>
      <c r="E10" s="31"/>
      <c r="F10" s="31"/>
    </row>
    <row r="11" spans="1:7" x14ac:dyDescent="0.3">
      <c r="A11" s="31"/>
      <c r="B11" s="31"/>
      <c r="C11" s="32" t="s">
        <v>131</v>
      </c>
      <c r="D11" s="31">
        <v>45</v>
      </c>
      <c r="E11" s="31"/>
      <c r="F11" s="31"/>
    </row>
    <row r="12" spans="1:7" x14ac:dyDescent="0.3">
      <c r="A12" s="31"/>
      <c r="B12" s="31"/>
      <c r="C12" s="32" t="s">
        <v>132</v>
      </c>
      <c r="D12" s="31">
        <v>2252</v>
      </c>
      <c r="E12" s="31"/>
      <c r="F12" s="31"/>
    </row>
    <row r="13" spans="1:7" x14ac:dyDescent="0.3">
      <c r="A13" s="31"/>
      <c r="B13" s="91" t="s">
        <v>133</v>
      </c>
      <c r="C13" s="91"/>
      <c r="D13" s="32" t="s">
        <v>134</v>
      </c>
      <c r="E13" s="35"/>
      <c r="F13" s="31"/>
    </row>
    <row r="14" spans="1:7" x14ac:dyDescent="0.3">
      <c r="A14" s="31"/>
      <c r="B14" s="91" t="s">
        <v>135</v>
      </c>
      <c r="C14" s="91"/>
      <c r="D14" s="31">
        <v>292.60000000000002</v>
      </c>
      <c r="E14" s="31"/>
      <c r="F14" s="31"/>
    </row>
    <row r="15" spans="1:7" x14ac:dyDescent="0.3">
      <c r="B15" s="91" t="s">
        <v>136</v>
      </c>
      <c r="C15" s="91"/>
      <c r="D15" s="32">
        <v>906.9</v>
      </c>
      <c r="E15" s="35"/>
    </row>
    <row r="16" spans="1:7" ht="27" customHeight="1" x14ac:dyDescent="0.3">
      <c r="A16" s="1"/>
      <c r="D16" s="1"/>
      <c r="E16" s="1"/>
      <c r="F16" s="1"/>
    </row>
    <row r="17" spans="1:8" ht="1.2" customHeight="1" x14ac:dyDescent="0.3">
      <c r="A17" s="89" t="s">
        <v>1</v>
      </c>
      <c r="B17" s="89"/>
      <c r="C17" s="89"/>
      <c r="D17" s="89"/>
      <c r="E17" s="89"/>
      <c r="F17" s="89"/>
      <c r="H17">
        <v>2252</v>
      </c>
    </row>
    <row r="18" spans="1:8" ht="93" customHeight="1" x14ac:dyDescent="0.3">
      <c r="A18" s="2" t="s">
        <v>2</v>
      </c>
      <c r="B18" s="3" t="s">
        <v>3</v>
      </c>
      <c r="C18" s="3" t="s">
        <v>4</v>
      </c>
      <c r="D18" s="14" t="s">
        <v>142</v>
      </c>
      <c r="E18" s="14" t="s">
        <v>143</v>
      </c>
      <c r="F18" s="2" t="s">
        <v>5</v>
      </c>
    </row>
    <row r="19" spans="1:8" ht="28.5" customHeight="1" x14ac:dyDescent="0.3">
      <c r="A19" s="85" t="s">
        <v>6</v>
      </c>
      <c r="B19" s="86"/>
      <c r="C19" s="86"/>
      <c r="D19" s="86"/>
      <c r="E19" s="87"/>
      <c r="F19" s="88"/>
    </row>
    <row r="20" spans="1:8" ht="30.75" customHeight="1" x14ac:dyDescent="0.3">
      <c r="A20" s="3" t="s">
        <v>7</v>
      </c>
      <c r="B20" s="4" t="s">
        <v>8</v>
      </c>
      <c r="C20" s="3" t="s">
        <v>9</v>
      </c>
      <c r="D20" s="69">
        <f>F20*12*H25</f>
        <v>20268</v>
      </c>
      <c r="E20" s="77">
        <v>20268</v>
      </c>
      <c r="F20" s="69">
        <v>0.75</v>
      </c>
    </row>
    <row r="21" spans="1:8" ht="40.5" customHeight="1" x14ac:dyDescent="0.3">
      <c r="A21" s="3" t="s">
        <v>10</v>
      </c>
      <c r="B21" s="4" t="s">
        <v>11</v>
      </c>
      <c r="C21" s="3" t="s">
        <v>12</v>
      </c>
      <c r="D21" s="69"/>
      <c r="E21" s="78"/>
      <c r="F21" s="69"/>
    </row>
    <row r="22" spans="1:8" ht="32.25" customHeight="1" x14ac:dyDescent="0.3">
      <c r="A22" s="3" t="s">
        <v>13</v>
      </c>
      <c r="B22" s="4" t="s">
        <v>14</v>
      </c>
      <c r="C22" s="3" t="s">
        <v>12</v>
      </c>
      <c r="D22" s="69"/>
      <c r="E22" s="78"/>
      <c r="F22" s="69"/>
    </row>
    <row r="23" spans="1:8" ht="45.75" customHeight="1" x14ac:dyDescent="0.3">
      <c r="A23" s="3" t="s">
        <v>15</v>
      </c>
      <c r="B23" s="4" t="s">
        <v>16</v>
      </c>
      <c r="C23" s="3" t="s">
        <v>12</v>
      </c>
      <c r="D23" s="69"/>
      <c r="E23" s="78"/>
      <c r="F23" s="69"/>
    </row>
    <row r="24" spans="1:8" ht="15" customHeight="1" x14ac:dyDescent="0.3">
      <c r="A24" s="3" t="s">
        <v>17</v>
      </c>
      <c r="B24" s="4" t="s">
        <v>18</v>
      </c>
      <c r="C24" s="3" t="s">
        <v>12</v>
      </c>
      <c r="D24" s="69"/>
      <c r="E24" s="79"/>
      <c r="F24" s="69"/>
    </row>
    <row r="25" spans="1:8" ht="35.25" customHeight="1" x14ac:dyDescent="0.3">
      <c r="A25" s="3" t="s">
        <v>19</v>
      </c>
      <c r="B25" s="4" t="s">
        <v>20</v>
      </c>
      <c r="C25" s="6"/>
      <c r="D25" s="3">
        <f>F25*12*H25</f>
        <v>2702.4000000000005</v>
      </c>
      <c r="E25" s="34">
        <v>2702.4000000000005</v>
      </c>
      <c r="F25" s="3">
        <v>0.1</v>
      </c>
      <c r="H25">
        <v>2252</v>
      </c>
    </row>
    <row r="26" spans="1:8" ht="37.5" customHeight="1" x14ac:dyDescent="0.3">
      <c r="A26" s="90" t="s">
        <v>21</v>
      </c>
      <c r="B26" s="90"/>
      <c r="C26" s="90"/>
      <c r="D26" s="90"/>
      <c r="E26" s="90"/>
      <c r="F26" s="90"/>
    </row>
    <row r="27" spans="1:8" ht="36.75" customHeight="1" x14ac:dyDescent="0.3">
      <c r="A27" s="3" t="s">
        <v>7</v>
      </c>
      <c r="B27" s="4" t="s">
        <v>22</v>
      </c>
      <c r="C27" s="3" t="s">
        <v>23</v>
      </c>
      <c r="D27" s="69">
        <f>F27*12*H25</f>
        <v>28375.200000000004</v>
      </c>
      <c r="E27" s="77">
        <v>28375.200000000004</v>
      </c>
      <c r="F27" s="69">
        <v>1.05</v>
      </c>
    </row>
    <row r="28" spans="1:8" ht="43.5" customHeight="1" x14ac:dyDescent="0.3">
      <c r="A28" s="3" t="s">
        <v>10</v>
      </c>
      <c r="B28" s="4" t="s">
        <v>24</v>
      </c>
      <c r="C28" s="3" t="s">
        <v>25</v>
      </c>
      <c r="D28" s="69"/>
      <c r="E28" s="78"/>
      <c r="F28" s="69"/>
    </row>
    <row r="29" spans="1:8" ht="94.8" customHeight="1" x14ac:dyDescent="0.3">
      <c r="A29" s="3" t="s">
        <v>13</v>
      </c>
      <c r="B29" s="4" t="s">
        <v>26</v>
      </c>
      <c r="C29" s="3" t="s">
        <v>25</v>
      </c>
      <c r="D29" s="69"/>
      <c r="E29" s="79"/>
      <c r="F29" s="69"/>
    </row>
    <row r="30" spans="1:8" ht="15" customHeight="1" x14ac:dyDescent="0.3">
      <c r="A30" s="3" t="s">
        <v>15</v>
      </c>
      <c r="B30" s="4" t="s">
        <v>27</v>
      </c>
      <c r="C30" s="3" t="s">
        <v>12</v>
      </c>
      <c r="D30" s="3">
        <f>F30*12*H25</f>
        <v>5675.04</v>
      </c>
      <c r="E30" s="34">
        <v>5675.04</v>
      </c>
      <c r="F30" s="3">
        <v>0.21</v>
      </c>
    </row>
    <row r="31" spans="1:8" ht="25.5" customHeight="1" x14ac:dyDescent="0.3">
      <c r="A31" s="85" t="s">
        <v>28</v>
      </c>
      <c r="B31" s="86"/>
      <c r="C31" s="86"/>
      <c r="D31" s="86"/>
      <c r="E31" s="87"/>
      <c r="F31" s="88"/>
    </row>
    <row r="32" spans="1:8" ht="41.25" customHeight="1" x14ac:dyDescent="0.3">
      <c r="A32" s="80" t="s">
        <v>29</v>
      </c>
      <c r="B32" s="80"/>
      <c r="C32" s="80"/>
      <c r="D32" s="69">
        <f>F32*12*H25</f>
        <v>84314.87999999999</v>
      </c>
      <c r="E32" s="77">
        <v>84314.87999999999</v>
      </c>
      <c r="F32" s="69">
        <v>3.12</v>
      </c>
    </row>
    <row r="33" spans="1:6" x14ac:dyDescent="0.3">
      <c r="A33" s="3" t="s">
        <v>7</v>
      </c>
      <c r="B33" s="4" t="s">
        <v>30</v>
      </c>
      <c r="C33" s="3" t="s">
        <v>31</v>
      </c>
      <c r="D33" s="69"/>
      <c r="E33" s="78"/>
      <c r="F33" s="69"/>
    </row>
    <row r="34" spans="1:6" ht="25.5" customHeight="1" x14ac:dyDescent="0.3">
      <c r="A34" s="3" t="s">
        <v>10</v>
      </c>
      <c r="B34" s="4" t="s">
        <v>32</v>
      </c>
      <c r="C34" s="3" t="s">
        <v>33</v>
      </c>
      <c r="D34" s="69"/>
      <c r="E34" s="78"/>
      <c r="F34" s="69"/>
    </row>
    <row r="35" spans="1:6" ht="21.75" customHeight="1" x14ac:dyDescent="0.3">
      <c r="A35" s="3" t="s">
        <v>13</v>
      </c>
      <c r="B35" s="4" t="s">
        <v>34</v>
      </c>
      <c r="C35" s="3" t="s">
        <v>31</v>
      </c>
      <c r="D35" s="69"/>
      <c r="E35" s="78"/>
      <c r="F35" s="69"/>
    </row>
    <row r="36" spans="1:6" ht="41.25" customHeight="1" x14ac:dyDescent="0.3">
      <c r="A36" s="3" t="s">
        <v>15</v>
      </c>
      <c r="B36" s="4" t="s">
        <v>35</v>
      </c>
      <c r="C36" s="3" t="s">
        <v>36</v>
      </c>
      <c r="D36" s="69"/>
      <c r="E36" s="78"/>
      <c r="F36" s="69"/>
    </row>
    <row r="37" spans="1:6" ht="15" customHeight="1" x14ac:dyDescent="0.3">
      <c r="A37" s="3" t="s">
        <v>37</v>
      </c>
      <c r="B37" s="4" t="s">
        <v>38</v>
      </c>
      <c r="C37" s="3" t="s">
        <v>39</v>
      </c>
      <c r="D37" s="69"/>
      <c r="E37" s="78"/>
      <c r="F37" s="69"/>
    </row>
    <row r="38" spans="1:6" ht="48" customHeight="1" x14ac:dyDescent="0.3">
      <c r="A38" s="3" t="s">
        <v>19</v>
      </c>
      <c r="B38" s="4" t="s">
        <v>40</v>
      </c>
      <c r="C38" s="3" t="s">
        <v>41</v>
      </c>
      <c r="D38" s="69"/>
      <c r="E38" s="78"/>
      <c r="F38" s="69"/>
    </row>
    <row r="39" spans="1:6" ht="19.95" customHeight="1" x14ac:dyDescent="0.3">
      <c r="A39" s="3">
        <v>8</v>
      </c>
      <c r="B39" s="4" t="s">
        <v>43</v>
      </c>
      <c r="C39" s="9" t="s">
        <v>44</v>
      </c>
      <c r="D39" s="69"/>
      <c r="E39" s="78"/>
      <c r="F39" s="69"/>
    </row>
    <row r="40" spans="1:6" ht="48.75" customHeight="1" x14ac:dyDescent="0.3">
      <c r="A40" s="80" t="s">
        <v>45</v>
      </c>
      <c r="B40" s="80"/>
      <c r="C40" s="80"/>
      <c r="D40" s="69"/>
      <c r="E40" s="78"/>
      <c r="F40" s="69"/>
    </row>
    <row r="41" spans="1:6" ht="47.25" customHeight="1" x14ac:dyDescent="0.3">
      <c r="A41" s="3">
        <v>9</v>
      </c>
      <c r="B41" s="4" t="s">
        <v>46</v>
      </c>
      <c r="C41" s="3" t="s">
        <v>47</v>
      </c>
      <c r="D41" s="69"/>
      <c r="E41" s="78"/>
      <c r="F41" s="69"/>
    </row>
    <row r="42" spans="1:6" ht="25.5" customHeight="1" x14ac:dyDescent="0.3">
      <c r="A42" s="3">
        <v>10</v>
      </c>
      <c r="B42" s="4" t="s">
        <v>48</v>
      </c>
      <c r="C42" s="3" t="s">
        <v>47</v>
      </c>
      <c r="D42" s="69"/>
      <c r="E42" s="78"/>
      <c r="F42" s="69"/>
    </row>
    <row r="43" spans="1:6" ht="47.4" customHeight="1" x14ac:dyDescent="0.3">
      <c r="A43" s="3">
        <v>11</v>
      </c>
      <c r="B43" s="4" t="s">
        <v>49</v>
      </c>
      <c r="C43" s="3" t="s">
        <v>31</v>
      </c>
      <c r="D43" s="69"/>
      <c r="E43" s="78"/>
      <c r="F43" s="69"/>
    </row>
    <row r="44" spans="1:6" ht="21.6" customHeight="1" x14ac:dyDescent="0.3">
      <c r="A44" s="3">
        <v>12</v>
      </c>
      <c r="B44" s="4" t="s">
        <v>50</v>
      </c>
      <c r="C44" s="3" t="s">
        <v>31</v>
      </c>
      <c r="D44" s="69"/>
      <c r="E44" s="78"/>
      <c r="F44" s="69"/>
    </row>
    <row r="45" spans="1:6" ht="35.4" customHeight="1" x14ac:dyDescent="0.3">
      <c r="A45" s="3">
        <v>13</v>
      </c>
      <c r="B45" s="4" t="s">
        <v>32</v>
      </c>
      <c r="C45" s="3" t="s">
        <v>51</v>
      </c>
      <c r="D45" s="69"/>
      <c r="E45" s="78"/>
      <c r="F45" s="69"/>
    </row>
    <row r="46" spans="1:6" ht="23.4" customHeight="1" x14ac:dyDescent="0.3">
      <c r="A46" s="3">
        <v>14</v>
      </c>
      <c r="B46" s="4" t="s">
        <v>52</v>
      </c>
      <c r="C46" s="3" t="s">
        <v>31</v>
      </c>
      <c r="D46" s="69"/>
      <c r="E46" s="79"/>
      <c r="F46" s="69"/>
    </row>
    <row r="47" spans="1:6" ht="97.2" customHeight="1" x14ac:dyDescent="0.3">
      <c r="A47" s="22">
        <v>15</v>
      </c>
      <c r="B47" s="25" t="s">
        <v>122</v>
      </c>
      <c r="C47" s="26" t="s">
        <v>123</v>
      </c>
      <c r="D47" s="23">
        <f>9*F47*2252</f>
        <v>608.04000000000008</v>
      </c>
      <c r="E47" s="23">
        <v>608.04000000000008</v>
      </c>
      <c r="F47" s="5">
        <v>0.03</v>
      </c>
    </row>
    <row r="48" spans="1:6" ht="20.25" customHeight="1" x14ac:dyDescent="0.3">
      <c r="A48" s="85" t="s">
        <v>53</v>
      </c>
      <c r="B48" s="86"/>
      <c r="C48" s="86"/>
      <c r="D48" s="86"/>
      <c r="E48" s="87"/>
      <c r="F48" s="88"/>
    </row>
    <row r="49" spans="1:8" ht="16.5" customHeight="1" x14ac:dyDescent="0.3">
      <c r="A49" s="80" t="s">
        <v>54</v>
      </c>
      <c r="B49" s="80"/>
      <c r="C49" s="80"/>
      <c r="D49" s="69">
        <f>F49*12*H25</f>
        <v>22429.919999999998</v>
      </c>
      <c r="E49" s="77">
        <v>22429.919999999998</v>
      </c>
      <c r="F49" s="69">
        <v>0.83</v>
      </c>
    </row>
    <row r="50" spans="1:8" ht="30.75" customHeight="1" x14ac:dyDescent="0.3">
      <c r="A50" s="3" t="s">
        <v>7</v>
      </c>
      <c r="B50" s="4" t="s">
        <v>55</v>
      </c>
      <c r="C50" s="3" t="s">
        <v>56</v>
      </c>
      <c r="D50" s="69"/>
      <c r="E50" s="78"/>
      <c r="F50" s="69"/>
    </row>
    <row r="51" spans="1:8" ht="55.8" customHeight="1" x14ac:dyDescent="0.3">
      <c r="A51" s="3" t="s">
        <v>10</v>
      </c>
      <c r="B51" s="4" t="s">
        <v>57</v>
      </c>
      <c r="C51" s="3" t="s">
        <v>56</v>
      </c>
      <c r="D51" s="69"/>
      <c r="E51" s="78"/>
      <c r="F51" s="69"/>
    </row>
    <row r="52" spans="1:8" ht="31.5" customHeight="1" x14ac:dyDescent="0.3">
      <c r="A52" s="3" t="s">
        <v>13</v>
      </c>
      <c r="B52" s="4" t="s">
        <v>58</v>
      </c>
      <c r="C52" s="10" t="s">
        <v>59</v>
      </c>
      <c r="D52" s="69"/>
      <c r="E52" s="79"/>
      <c r="F52" s="69"/>
    </row>
    <row r="53" spans="1:8" ht="26.25" customHeight="1" x14ac:dyDescent="0.3">
      <c r="A53" s="72" t="s">
        <v>60</v>
      </c>
      <c r="B53" s="73"/>
      <c r="C53" s="73"/>
      <c r="D53" s="79">
        <f>H60*12*F53</f>
        <v>27024</v>
      </c>
      <c r="E53" s="77">
        <v>27024</v>
      </c>
      <c r="F53" s="82">
        <v>1</v>
      </c>
    </row>
    <row r="54" spans="1:8" ht="56.25" customHeight="1" x14ac:dyDescent="0.3">
      <c r="A54" s="7" t="s">
        <v>7</v>
      </c>
      <c r="B54" s="4" t="s">
        <v>61</v>
      </c>
      <c r="C54" s="3" t="s">
        <v>56</v>
      </c>
      <c r="D54" s="69"/>
      <c r="E54" s="78"/>
      <c r="F54" s="83"/>
    </row>
    <row r="55" spans="1:8" ht="28.5" customHeight="1" x14ac:dyDescent="0.3">
      <c r="A55" s="7" t="s">
        <v>10</v>
      </c>
      <c r="B55" s="4" t="s">
        <v>62</v>
      </c>
      <c r="C55" s="3" t="s">
        <v>56</v>
      </c>
      <c r="D55" s="69"/>
      <c r="E55" s="78"/>
      <c r="F55" s="83"/>
    </row>
    <row r="56" spans="1:8" ht="58.2" customHeight="1" x14ac:dyDescent="0.3">
      <c r="A56" s="7" t="s">
        <v>13</v>
      </c>
      <c r="B56" s="4" t="s">
        <v>63</v>
      </c>
      <c r="C56" s="3" t="s">
        <v>56</v>
      </c>
      <c r="D56" s="69"/>
      <c r="E56" s="78"/>
      <c r="F56" s="83"/>
    </row>
    <row r="57" spans="1:8" ht="43.5" customHeight="1" x14ac:dyDescent="0.3">
      <c r="A57" s="11" t="s">
        <v>15</v>
      </c>
      <c r="B57" s="8" t="s">
        <v>58</v>
      </c>
      <c r="C57" s="12" t="s">
        <v>59</v>
      </c>
      <c r="D57" s="77"/>
      <c r="E57" s="79"/>
      <c r="F57" s="84"/>
    </row>
    <row r="58" spans="1:8" ht="22.5" customHeight="1" x14ac:dyDescent="0.3">
      <c r="A58" s="80" t="s">
        <v>64</v>
      </c>
      <c r="B58" s="80"/>
      <c r="C58" s="80"/>
      <c r="D58" s="69">
        <f>F58*12*H60</f>
        <v>30537.119999999995</v>
      </c>
      <c r="E58" s="77">
        <v>30537.119999999995</v>
      </c>
      <c r="F58" s="69">
        <v>1.1299999999999999</v>
      </c>
    </row>
    <row r="59" spans="1:8" ht="44.25" customHeight="1" x14ac:dyDescent="0.3">
      <c r="A59" s="3" t="s">
        <v>7</v>
      </c>
      <c r="B59" s="4" t="s">
        <v>65</v>
      </c>
      <c r="C59" s="3" t="s">
        <v>59</v>
      </c>
      <c r="D59" s="69"/>
      <c r="E59" s="78"/>
      <c r="F59" s="69"/>
    </row>
    <row r="60" spans="1:8" ht="29.25" customHeight="1" x14ac:dyDescent="0.3">
      <c r="A60" s="3" t="s">
        <v>10</v>
      </c>
      <c r="B60" s="4" t="s">
        <v>66</v>
      </c>
      <c r="C60" s="3" t="s">
        <v>12</v>
      </c>
      <c r="D60" s="69"/>
      <c r="E60" s="78"/>
      <c r="F60" s="69"/>
      <c r="H60">
        <v>2252</v>
      </c>
    </row>
    <row r="61" spans="1:8" ht="15" customHeight="1" x14ac:dyDescent="0.3">
      <c r="A61" s="3" t="s">
        <v>13</v>
      </c>
      <c r="B61" s="4" t="s">
        <v>67</v>
      </c>
      <c r="C61" s="3" t="s">
        <v>12</v>
      </c>
      <c r="D61" s="69"/>
      <c r="E61" s="78"/>
      <c r="F61" s="69"/>
    </row>
    <row r="62" spans="1:8" ht="45" customHeight="1" x14ac:dyDescent="0.3">
      <c r="A62" s="3" t="s">
        <v>15</v>
      </c>
      <c r="B62" s="4" t="s">
        <v>68</v>
      </c>
      <c r="C62" s="3" t="s">
        <v>59</v>
      </c>
      <c r="D62" s="69"/>
      <c r="E62" s="79"/>
      <c r="F62" s="69"/>
    </row>
    <row r="63" spans="1:8" ht="18.75" customHeight="1" x14ac:dyDescent="0.3">
      <c r="A63" s="80" t="s">
        <v>69</v>
      </c>
      <c r="B63" s="80"/>
      <c r="C63" s="80"/>
      <c r="D63" s="77">
        <f>F63*12*H60</f>
        <v>66208.800000000003</v>
      </c>
      <c r="E63" s="77">
        <v>66208.800000000003</v>
      </c>
      <c r="F63" s="77">
        <v>2.4500000000000002</v>
      </c>
    </row>
    <row r="64" spans="1:8" ht="58.5" customHeight="1" x14ac:dyDescent="0.3">
      <c r="A64" s="3" t="s">
        <v>7</v>
      </c>
      <c r="B64" s="4" t="s">
        <v>70</v>
      </c>
      <c r="C64" s="3" t="s">
        <v>12</v>
      </c>
      <c r="D64" s="78"/>
      <c r="E64" s="78"/>
      <c r="F64" s="78"/>
    </row>
    <row r="65" spans="1:6" ht="32.25" customHeight="1" x14ac:dyDescent="0.3">
      <c r="A65" s="3" t="s">
        <v>10</v>
      </c>
      <c r="B65" s="4" t="s">
        <v>71</v>
      </c>
      <c r="C65" s="3" t="s">
        <v>12</v>
      </c>
      <c r="D65" s="78"/>
      <c r="E65" s="78"/>
      <c r="F65" s="78"/>
    </row>
    <row r="66" spans="1:6" ht="54.6" customHeight="1" x14ac:dyDescent="0.3">
      <c r="A66" s="3" t="s">
        <v>13</v>
      </c>
      <c r="B66" s="4" t="s">
        <v>72</v>
      </c>
      <c r="C66" s="3" t="s">
        <v>56</v>
      </c>
      <c r="D66" s="78"/>
      <c r="E66" s="78"/>
      <c r="F66" s="78"/>
    </row>
    <row r="67" spans="1:6" ht="35.25" customHeight="1" x14ac:dyDescent="0.3">
      <c r="A67" s="3" t="s">
        <v>15</v>
      </c>
      <c r="B67" s="4" t="s">
        <v>73</v>
      </c>
      <c r="C67" s="3" t="s">
        <v>12</v>
      </c>
      <c r="D67" s="78"/>
      <c r="E67" s="78"/>
      <c r="F67" s="78"/>
    </row>
    <row r="68" spans="1:6" ht="21.6" customHeight="1" x14ac:dyDescent="0.3">
      <c r="A68" s="3">
        <v>5</v>
      </c>
      <c r="B68" s="4" t="s">
        <v>74</v>
      </c>
      <c r="C68" s="13" t="s">
        <v>12</v>
      </c>
      <c r="D68" s="79"/>
      <c r="E68" s="79"/>
      <c r="F68" s="79"/>
    </row>
    <row r="69" spans="1:6" ht="21" customHeight="1" x14ac:dyDescent="0.3">
      <c r="A69" s="80" t="s">
        <v>75</v>
      </c>
      <c r="B69" s="80"/>
      <c r="C69" s="80"/>
      <c r="D69" s="69">
        <f>F69*12*H60</f>
        <v>33780</v>
      </c>
      <c r="E69" s="77">
        <v>33780</v>
      </c>
      <c r="F69" s="69">
        <v>1.25</v>
      </c>
    </row>
    <row r="70" spans="1:6" ht="72" customHeight="1" x14ac:dyDescent="0.3">
      <c r="A70" s="3" t="s">
        <v>7</v>
      </c>
      <c r="B70" s="4" t="s">
        <v>76</v>
      </c>
      <c r="C70" s="4" t="s">
        <v>12</v>
      </c>
      <c r="D70" s="69"/>
      <c r="E70" s="78"/>
      <c r="F70" s="69"/>
    </row>
    <row r="71" spans="1:6" ht="30" customHeight="1" x14ac:dyDescent="0.3">
      <c r="A71" s="3" t="s">
        <v>10</v>
      </c>
      <c r="B71" s="4" t="s">
        <v>77</v>
      </c>
      <c r="C71" s="2" t="s">
        <v>12</v>
      </c>
      <c r="D71" s="69"/>
      <c r="E71" s="78"/>
      <c r="F71" s="69"/>
    </row>
    <row r="72" spans="1:6" ht="15" customHeight="1" x14ac:dyDescent="0.3">
      <c r="A72" s="3" t="s">
        <v>13</v>
      </c>
      <c r="B72" s="4" t="s">
        <v>78</v>
      </c>
      <c r="C72" s="3" t="s">
        <v>12</v>
      </c>
      <c r="D72" s="69"/>
      <c r="E72" s="78"/>
      <c r="F72" s="69"/>
    </row>
    <row r="73" spans="1:6" ht="44.25" customHeight="1" x14ac:dyDescent="0.3">
      <c r="A73" s="3" t="s">
        <v>15</v>
      </c>
      <c r="B73" s="4" t="s">
        <v>79</v>
      </c>
      <c r="C73" s="2" t="s">
        <v>59</v>
      </c>
      <c r="D73" s="69"/>
      <c r="E73" s="79"/>
      <c r="F73" s="69"/>
    </row>
    <row r="74" spans="1:6" ht="23.25" customHeight="1" x14ac:dyDescent="0.3">
      <c r="A74" s="72" t="s">
        <v>80</v>
      </c>
      <c r="B74" s="73"/>
      <c r="C74" s="73"/>
      <c r="D74" s="73"/>
      <c r="E74" s="74"/>
      <c r="F74" s="75"/>
    </row>
    <row r="75" spans="1:6" ht="72.599999999999994" customHeight="1" x14ac:dyDescent="0.3">
      <c r="A75" s="3" t="s">
        <v>7</v>
      </c>
      <c r="B75" s="4" t="s">
        <v>81</v>
      </c>
      <c r="C75" s="2" t="s">
        <v>82</v>
      </c>
      <c r="D75" s="69">
        <f>F75*12*H60</f>
        <v>65127.840000000004</v>
      </c>
      <c r="E75" s="77">
        <v>65127.840000000004</v>
      </c>
      <c r="F75" s="69">
        <v>2.41</v>
      </c>
    </row>
    <row r="76" spans="1:6" ht="34.799999999999997" customHeight="1" thickBot="1" x14ac:dyDescent="0.35">
      <c r="A76" s="3" t="s">
        <v>10</v>
      </c>
      <c r="B76" s="4" t="s">
        <v>83</v>
      </c>
      <c r="C76" s="2" t="s">
        <v>84</v>
      </c>
      <c r="D76" s="69"/>
      <c r="E76" s="81"/>
      <c r="F76" s="69"/>
    </row>
    <row r="77" spans="1:6" x14ac:dyDescent="0.3">
      <c r="A77" s="65" t="s">
        <v>137</v>
      </c>
      <c r="B77" s="66"/>
      <c r="C77" s="66"/>
      <c r="D77" s="66"/>
      <c r="E77" s="67"/>
      <c r="F77" s="68"/>
    </row>
    <row r="78" spans="1:6" ht="16.5" customHeight="1" x14ac:dyDescent="0.3">
      <c r="A78" s="7" t="s">
        <v>7</v>
      </c>
      <c r="B78" s="28" t="s">
        <v>138</v>
      </c>
      <c r="C78" s="27" t="s">
        <v>42</v>
      </c>
      <c r="D78" s="69">
        <f>3*F78*H60</f>
        <v>15876.600000000002</v>
      </c>
      <c r="E78" s="69">
        <v>15876.600000000002</v>
      </c>
      <c r="F78" s="70">
        <v>2.35</v>
      </c>
    </row>
    <row r="79" spans="1:6" ht="21" customHeight="1" x14ac:dyDescent="0.3">
      <c r="A79" s="7" t="s">
        <v>10</v>
      </c>
      <c r="B79" s="28" t="s">
        <v>139</v>
      </c>
      <c r="C79" s="27" t="s">
        <v>23</v>
      </c>
      <c r="D79" s="69"/>
      <c r="E79" s="69"/>
      <c r="F79" s="70"/>
    </row>
    <row r="80" spans="1:6" ht="43.5" customHeight="1" x14ac:dyDescent="0.3">
      <c r="A80" s="11" t="s">
        <v>13</v>
      </c>
      <c r="B80" s="8" t="s">
        <v>140</v>
      </c>
      <c r="C80" s="29" t="s">
        <v>42</v>
      </c>
      <c r="D80" s="69"/>
      <c r="E80" s="69"/>
      <c r="F80" s="71"/>
    </row>
    <row r="81" spans="1:6" ht="27" customHeight="1" x14ac:dyDescent="0.3">
      <c r="A81" s="72" t="s">
        <v>85</v>
      </c>
      <c r="B81" s="73"/>
      <c r="C81" s="73"/>
      <c r="D81" s="73"/>
      <c r="E81" s="74"/>
      <c r="F81" s="75"/>
    </row>
    <row r="82" spans="1:6" ht="67.5" customHeight="1" x14ac:dyDescent="0.3">
      <c r="A82" s="3" t="s">
        <v>7</v>
      </c>
      <c r="B82" s="4" t="s">
        <v>86</v>
      </c>
      <c r="C82" s="2" t="s">
        <v>87</v>
      </c>
      <c r="D82" s="69">
        <f>F82*12*H60</f>
        <v>117554.4</v>
      </c>
      <c r="E82" s="77">
        <v>117554.4</v>
      </c>
      <c r="F82" s="69">
        <v>4.3499999999999996</v>
      </c>
    </row>
    <row r="83" spans="1:6" ht="44.25" customHeight="1" x14ac:dyDescent="0.3">
      <c r="A83" s="3" t="s">
        <v>10</v>
      </c>
      <c r="B83" s="4" t="s">
        <v>88</v>
      </c>
      <c r="C83" s="2" t="s">
        <v>87</v>
      </c>
      <c r="D83" s="69"/>
      <c r="E83" s="78"/>
      <c r="F83" s="69"/>
    </row>
    <row r="84" spans="1:6" ht="15" customHeight="1" x14ac:dyDescent="0.3">
      <c r="A84" s="69" t="s">
        <v>13</v>
      </c>
      <c r="B84" s="4" t="s">
        <v>89</v>
      </c>
      <c r="C84" s="69" t="s">
        <v>90</v>
      </c>
      <c r="D84" s="69"/>
      <c r="E84" s="78"/>
      <c r="F84" s="69"/>
    </row>
    <row r="85" spans="1:6" ht="31.5" customHeight="1" x14ac:dyDescent="0.3">
      <c r="A85" s="69"/>
      <c r="B85" s="4" t="s">
        <v>91</v>
      </c>
      <c r="C85" s="69"/>
      <c r="D85" s="69"/>
      <c r="E85" s="78"/>
      <c r="F85" s="69"/>
    </row>
    <row r="86" spans="1:6" ht="76.5" customHeight="1" x14ac:dyDescent="0.3">
      <c r="A86" s="69"/>
      <c r="B86" s="76" t="s">
        <v>92</v>
      </c>
      <c r="C86" s="69"/>
      <c r="D86" s="69"/>
      <c r="E86" s="78"/>
      <c r="F86" s="69"/>
    </row>
    <row r="87" spans="1:6" ht="5.25" customHeight="1" x14ac:dyDescent="0.3">
      <c r="A87" s="69"/>
      <c r="B87" s="76"/>
      <c r="C87" s="69"/>
      <c r="D87" s="69"/>
      <c r="E87" s="78"/>
      <c r="F87" s="69"/>
    </row>
    <row r="88" spans="1:6" ht="69" customHeight="1" x14ac:dyDescent="0.3">
      <c r="A88" s="69"/>
      <c r="B88" s="4" t="s">
        <v>93</v>
      </c>
      <c r="C88" s="69"/>
      <c r="D88" s="69"/>
      <c r="E88" s="78"/>
      <c r="F88" s="69"/>
    </row>
    <row r="89" spans="1:6" ht="59.25" customHeight="1" x14ac:dyDescent="0.3">
      <c r="A89" s="69"/>
      <c r="B89" s="4" t="s">
        <v>94</v>
      </c>
      <c r="C89" s="69"/>
      <c r="D89" s="69"/>
      <c r="E89" s="78"/>
      <c r="F89" s="69"/>
    </row>
    <row r="90" spans="1:6" ht="84.6" customHeight="1" x14ac:dyDescent="0.3">
      <c r="A90" s="3" t="s">
        <v>15</v>
      </c>
      <c r="B90" s="4" t="s">
        <v>95</v>
      </c>
      <c r="C90" s="2" t="s">
        <v>96</v>
      </c>
      <c r="D90" s="69"/>
      <c r="E90" s="78"/>
      <c r="F90" s="69"/>
    </row>
    <row r="91" spans="1:6" ht="44.4" customHeight="1" x14ac:dyDescent="0.3">
      <c r="A91" s="3">
        <v>5</v>
      </c>
      <c r="B91" s="24" t="s">
        <v>121</v>
      </c>
      <c r="C91" s="3" t="s">
        <v>97</v>
      </c>
      <c r="D91" s="69"/>
      <c r="E91" s="78"/>
      <c r="F91" s="69"/>
    </row>
    <row r="92" spans="1:6" ht="67.8" customHeight="1" x14ac:dyDescent="0.3">
      <c r="A92" s="3">
        <v>6</v>
      </c>
      <c r="B92" s="4" t="s">
        <v>98</v>
      </c>
      <c r="C92" s="3" t="s">
        <v>42</v>
      </c>
      <c r="D92" s="69"/>
      <c r="E92" s="78"/>
      <c r="F92" s="69"/>
    </row>
    <row r="93" spans="1:6" ht="64.8" customHeight="1" x14ac:dyDescent="0.3">
      <c r="A93" s="3">
        <v>7</v>
      </c>
      <c r="B93" s="4" t="s">
        <v>99</v>
      </c>
      <c r="C93" s="3" t="s">
        <v>56</v>
      </c>
      <c r="D93" s="69"/>
      <c r="E93" s="78"/>
      <c r="F93" s="69"/>
    </row>
    <row r="94" spans="1:6" ht="57" customHeight="1" x14ac:dyDescent="0.3">
      <c r="A94" s="3">
        <v>8</v>
      </c>
      <c r="B94" s="4" t="s">
        <v>100</v>
      </c>
      <c r="C94" s="3" t="s">
        <v>101</v>
      </c>
      <c r="D94" s="69"/>
      <c r="E94" s="78"/>
      <c r="F94" s="69"/>
    </row>
    <row r="95" spans="1:6" ht="79.5" customHeight="1" x14ac:dyDescent="0.3">
      <c r="A95" s="3">
        <v>9</v>
      </c>
      <c r="B95" s="4" t="s">
        <v>102</v>
      </c>
      <c r="C95" s="14" t="s">
        <v>103</v>
      </c>
      <c r="D95" s="69"/>
      <c r="E95" s="78"/>
      <c r="F95" s="69"/>
    </row>
    <row r="96" spans="1:6" ht="42" customHeight="1" x14ac:dyDescent="0.3">
      <c r="A96" s="3">
        <v>10</v>
      </c>
      <c r="B96" s="24" t="s">
        <v>120</v>
      </c>
      <c r="C96" s="14" t="s">
        <v>104</v>
      </c>
      <c r="D96" s="69"/>
      <c r="E96" s="78"/>
      <c r="F96" s="69"/>
    </row>
    <row r="97" spans="1:9" ht="34.5" customHeight="1" x14ac:dyDescent="0.3">
      <c r="A97" s="3">
        <v>11</v>
      </c>
      <c r="B97" s="4" t="s">
        <v>105</v>
      </c>
      <c r="C97" s="14" t="s">
        <v>106</v>
      </c>
      <c r="D97" s="69"/>
      <c r="E97" s="78"/>
      <c r="F97" s="69"/>
    </row>
    <row r="98" spans="1:9" ht="78.75" hidden="1" customHeight="1" thickBot="1" x14ac:dyDescent="0.35">
      <c r="A98" s="3" t="s">
        <v>107</v>
      </c>
      <c r="B98" s="4" t="s">
        <v>108</v>
      </c>
      <c r="C98" s="14" t="s">
        <v>109</v>
      </c>
      <c r="D98" s="69"/>
      <c r="E98" s="78"/>
      <c r="F98" s="69"/>
    </row>
    <row r="99" spans="1:9" ht="98.25" customHeight="1" thickBot="1" x14ac:dyDescent="0.35">
      <c r="A99" s="3">
        <v>12</v>
      </c>
      <c r="B99" s="4" t="s">
        <v>110</v>
      </c>
      <c r="C99" s="14" t="s">
        <v>111</v>
      </c>
      <c r="D99" s="69"/>
      <c r="E99" s="79"/>
      <c r="F99" s="69"/>
    </row>
    <row r="100" spans="1:9" ht="15" hidden="1" customHeight="1" x14ac:dyDescent="0.3">
      <c r="A100" s="3" t="s">
        <v>112</v>
      </c>
      <c r="B100" s="4" t="s">
        <v>113</v>
      </c>
      <c r="C100" s="3" t="s">
        <v>114</v>
      </c>
      <c r="D100" s="69"/>
      <c r="E100" s="34"/>
      <c r="F100" s="69"/>
    </row>
    <row r="101" spans="1:9" x14ac:dyDescent="0.3">
      <c r="A101" s="65" t="s">
        <v>115</v>
      </c>
      <c r="B101" s="66"/>
      <c r="C101" s="66"/>
      <c r="D101" s="66"/>
      <c r="E101" s="67"/>
      <c r="F101" s="68"/>
    </row>
    <row r="102" spans="1:9" ht="16.95" customHeight="1" x14ac:dyDescent="0.3">
      <c r="A102" s="3">
        <v>1</v>
      </c>
      <c r="B102" s="4" t="s">
        <v>116</v>
      </c>
      <c r="C102" s="15" t="s">
        <v>117</v>
      </c>
      <c r="D102" s="16">
        <f>F102*12*I102</f>
        <v>32428.799999999996</v>
      </c>
      <c r="E102" s="16">
        <v>32428.799999999996</v>
      </c>
      <c r="F102" s="16">
        <v>1.2</v>
      </c>
      <c r="I102">
        <v>2252</v>
      </c>
    </row>
    <row r="103" spans="1:9" s="18" customFormat="1" ht="12.6" customHeight="1" x14ac:dyDescent="0.3">
      <c r="A103" s="2">
        <v>2</v>
      </c>
      <c r="B103" s="50" t="s">
        <v>118</v>
      </c>
      <c r="C103" s="15" t="s">
        <v>117</v>
      </c>
      <c r="D103" s="2">
        <f>F103*12*I102</f>
        <v>75667.199999999983</v>
      </c>
      <c r="E103" s="2">
        <v>75667.199999999983</v>
      </c>
      <c r="F103" s="17">
        <f>4-F102</f>
        <v>2.8</v>
      </c>
    </row>
    <row r="104" spans="1:9" ht="16.2" x14ac:dyDescent="0.3">
      <c r="A104" s="2"/>
      <c r="B104" s="19" t="s">
        <v>119</v>
      </c>
      <c r="C104" s="20"/>
      <c r="D104" s="37">
        <v>618243.08000000007</v>
      </c>
      <c r="E104" s="21">
        <v>618243.08000000007</v>
      </c>
      <c r="F104" s="2"/>
    </row>
    <row r="107" spans="1:9" x14ac:dyDescent="0.3">
      <c r="A107" s="54"/>
      <c r="B107" s="57"/>
      <c r="C107" s="57"/>
      <c r="D107" s="58"/>
    </row>
    <row r="108" spans="1:9" s="38" customFormat="1" x14ac:dyDescent="0.3">
      <c r="A108" s="55"/>
      <c r="B108" s="59" t="s">
        <v>144</v>
      </c>
      <c r="C108" s="60"/>
      <c r="D108" s="61"/>
    </row>
    <row r="109" spans="1:9" ht="39.6" x14ac:dyDescent="0.3">
      <c r="A109" s="56"/>
      <c r="B109" s="39" t="s">
        <v>145</v>
      </c>
      <c r="C109" s="39" t="s">
        <v>146</v>
      </c>
      <c r="D109" s="39" t="s">
        <v>147</v>
      </c>
    </row>
    <row r="110" spans="1:9" x14ac:dyDescent="0.3">
      <c r="A110" s="40"/>
      <c r="B110" s="62" t="s">
        <v>148</v>
      </c>
      <c r="C110" s="63"/>
      <c r="D110" s="64"/>
    </row>
    <row r="111" spans="1:9" x14ac:dyDescent="0.3">
      <c r="A111" s="41"/>
      <c r="B111" s="42">
        <v>2579.2600000000002</v>
      </c>
      <c r="C111" s="43">
        <v>2432.56</v>
      </c>
      <c r="D111" s="42">
        <f>SUM(B111-C111)</f>
        <v>146.70000000000027</v>
      </c>
    </row>
    <row r="112" spans="1:9" x14ac:dyDescent="0.3">
      <c r="A112" s="41"/>
      <c r="B112" s="62" t="s">
        <v>149</v>
      </c>
      <c r="C112" s="63"/>
      <c r="D112" s="64"/>
    </row>
    <row r="113" spans="1:4" x14ac:dyDescent="0.3">
      <c r="A113" s="41"/>
      <c r="B113" s="42">
        <v>2353.31</v>
      </c>
      <c r="C113" s="43">
        <v>2212.46</v>
      </c>
      <c r="D113" s="42">
        <f>SUM(B113-C113)</f>
        <v>140.84999999999991</v>
      </c>
    </row>
    <row r="114" spans="1:4" x14ac:dyDescent="0.3">
      <c r="A114" s="41"/>
      <c r="B114" s="51" t="s">
        <v>150</v>
      </c>
      <c r="C114" s="52"/>
      <c r="D114" s="53"/>
    </row>
    <row r="115" spans="1:4" x14ac:dyDescent="0.3">
      <c r="A115" s="41"/>
      <c r="B115" s="44">
        <v>17852.63</v>
      </c>
      <c r="C115" s="43">
        <v>13966.94</v>
      </c>
      <c r="D115" s="42">
        <f>SUM(B115-C115)</f>
        <v>3885.6900000000005</v>
      </c>
    </row>
    <row r="116" spans="1:4" x14ac:dyDescent="0.3">
      <c r="A116" s="41"/>
      <c r="B116" s="51" t="s">
        <v>151</v>
      </c>
      <c r="C116" s="52"/>
      <c r="D116" s="53"/>
    </row>
    <row r="117" spans="1:4" x14ac:dyDescent="0.3">
      <c r="A117" s="41"/>
      <c r="B117" s="44">
        <v>251998.07</v>
      </c>
      <c r="C117" s="43">
        <v>228542.64</v>
      </c>
      <c r="D117" s="42">
        <f>SUM(B117-C117)</f>
        <v>23455.429999999993</v>
      </c>
    </row>
    <row r="118" spans="1:4" x14ac:dyDescent="0.3">
      <c r="A118" s="41"/>
      <c r="B118" s="51" t="s">
        <v>152</v>
      </c>
      <c r="C118" s="52"/>
      <c r="D118" s="53"/>
    </row>
    <row r="119" spans="1:4" x14ac:dyDescent="0.3">
      <c r="A119" s="41"/>
      <c r="B119" s="45">
        <v>618243.08000000007</v>
      </c>
      <c r="C119" s="43">
        <v>576655.43999999994</v>
      </c>
      <c r="D119" s="42">
        <f>SUM(B119-C119)</f>
        <v>41587.64000000013</v>
      </c>
    </row>
    <row r="120" spans="1:4" s="38" customFormat="1" x14ac:dyDescent="0.3">
      <c r="A120" s="46" t="s">
        <v>153</v>
      </c>
      <c r="B120" s="47">
        <f>SUM(B119+B115+B113+B111+B117)</f>
        <v>893026.35000000009</v>
      </c>
      <c r="C120" s="47">
        <f t="shared" ref="C120:D120" si="0">SUM(C119+C115+C113+C111+C117)</f>
        <v>823810.03999999992</v>
      </c>
      <c r="D120" s="47">
        <f t="shared" si="0"/>
        <v>69216.310000000114</v>
      </c>
    </row>
    <row r="121" spans="1:4" x14ac:dyDescent="0.3">
      <c r="A121" s="48"/>
      <c r="B121" s="49"/>
      <c r="C121" s="49"/>
      <c r="D121" s="49"/>
    </row>
    <row r="124" spans="1:4" x14ac:dyDescent="0.3">
      <c r="C124">
        <f>2252*3*25+2252*9*22.17</f>
        <v>618241.56000000006</v>
      </c>
    </row>
  </sheetData>
  <mergeCells count="66">
    <mergeCell ref="B15:C15"/>
    <mergeCell ref="A4:G4"/>
    <mergeCell ref="A5:F5"/>
    <mergeCell ref="A6:D6"/>
    <mergeCell ref="B13:C13"/>
    <mergeCell ref="B14:C14"/>
    <mergeCell ref="A48:F48"/>
    <mergeCell ref="A17:F17"/>
    <mergeCell ref="A19:F19"/>
    <mergeCell ref="D20:D24"/>
    <mergeCell ref="F20:F24"/>
    <mergeCell ref="A26:F26"/>
    <mergeCell ref="D27:D29"/>
    <mergeCell ref="F27:F29"/>
    <mergeCell ref="A31:F31"/>
    <mergeCell ref="A32:C32"/>
    <mergeCell ref="D32:D46"/>
    <mergeCell ref="F32:F46"/>
    <mergeCell ref="A40:C40"/>
    <mergeCell ref="E20:E24"/>
    <mergeCell ref="E27:E29"/>
    <mergeCell ref="E32:E46"/>
    <mergeCell ref="A49:C49"/>
    <mergeCell ref="D49:D52"/>
    <mergeCell ref="F49:F52"/>
    <mergeCell ref="A53:C53"/>
    <mergeCell ref="D53:D57"/>
    <mergeCell ref="F53:F57"/>
    <mergeCell ref="E49:E52"/>
    <mergeCell ref="E53:E57"/>
    <mergeCell ref="A58:C58"/>
    <mergeCell ref="D58:D62"/>
    <mergeCell ref="F58:F62"/>
    <mergeCell ref="A63:C63"/>
    <mergeCell ref="D63:D68"/>
    <mergeCell ref="F63:F68"/>
    <mergeCell ref="E58:E62"/>
    <mergeCell ref="E63:E68"/>
    <mergeCell ref="A69:C69"/>
    <mergeCell ref="D69:D73"/>
    <mergeCell ref="F69:F73"/>
    <mergeCell ref="A74:F74"/>
    <mergeCell ref="D75:D76"/>
    <mergeCell ref="F75:F76"/>
    <mergeCell ref="E69:E73"/>
    <mergeCell ref="E75:E76"/>
    <mergeCell ref="A77:F77"/>
    <mergeCell ref="D78:D80"/>
    <mergeCell ref="F78:F80"/>
    <mergeCell ref="A101:F101"/>
    <mergeCell ref="A81:F81"/>
    <mergeCell ref="D82:D100"/>
    <mergeCell ref="F82:F100"/>
    <mergeCell ref="A84:A89"/>
    <mergeCell ref="C84:C89"/>
    <mergeCell ref="B86:B87"/>
    <mergeCell ref="E78:E80"/>
    <mergeCell ref="E82:E99"/>
    <mergeCell ref="B114:D114"/>
    <mergeCell ref="B116:D116"/>
    <mergeCell ref="B118:D118"/>
    <mergeCell ref="A107:A109"/>
    <mergeCell ref="B107:D107"/>
    <mergeCell ref="B108:D108"/>
    <mergeCell ref="B110:D110"/>
    <mergeCell ref="B112:D112"/>
  </mergeCells>
  <pageMargins left="0.7" right="0.7" top="0.75" bottom="0.75" header="0.3" footer="0.3"/>
  <pageSetup paperSize="9" scale="9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33</vt:lpstr>
      <vt:lpstr>'Тимирязева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2018-12-12T04:56:03Z</dcterms:created>
  <dcterms:modified xsi:type="dcterms:W3CDTF">2020-03-18T07:34:23Z</dcterms:modified>
</cp:coreProperties>
</file>