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8" i="1" l="1"/>
  <c r="E18" i="1"/>
  <c r="G18" i="1"/>
  <c r="H18" i="1"/>
  <c r="I18" i="1"/>
  <c r="B18" i="1"/>
  <c r="I17" i="1" l="1"/>
  <c r="I9" i="1" l="1"/>
  <c r="I11" i="1"/>
  <c r="B19" i="1" l="1"/>
  <c r="I13" i="1"/>
  <c r="I7" i="1"/>
  <c r="I15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<sst xmlns="http://schemas.openxmlformats.org/spreadsheetml/2006/main" count="20" uniqueCount="20">
  <si>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</si>
  <si>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</si>
  <si>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</si>
  <si>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</si>
  <si>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</si>
  <si>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</si>
  <si>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</si>
  <si>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</si>
  <si>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</si>
  <si>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</si>
  <si>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</si>
  <si>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</si>
  <si>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</si>
  <si>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</si>
  <si>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</si>
  <si>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</si>
  <si>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</si>
  <si>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Тимирязева, 33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</si>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</sst>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wrapText="1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" fontId="0" fillId="0" borderId="0" xfId="0" applyNumberFormat="1"/>
    <xf numFmtId="2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5" zoomScaleNormal="8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H26" sqref="H26"/>
    </sheetView>
  </sheetViews>
  <sheetFormatPr defaultRowHeight="15" x14ac:dyDescent="0.25"/>
  <cols>
    <col min="1" max="1" width="24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425781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36" t="s">
        <v>19</v>
      </c>
      <c r="C1" s="36"/>
      <c r="D1" s="36"/>
      <c r="E1" s="36"/>
      <c r="F1" s="36"/>
      <c r="G1" s="36"/>
      <c r="H1" s="36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2" t="s">
        <v>0</v>
      </c>
      <c r="B3" s="4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50" t="s">
        <v>8</v>
      </c>
    </row>
    <row r="4" spans="1:11" ht="12.75" customHeight="1" x14ac:dyDescent="0.25">
      <c r="A4" s="43"/>
      <c r="B4" s="46"/>
      <c r="C4" s="38"/>
      <c r="D4" s="38"/>
      <c r="E4" s="38"/>
      <c r="F4" s="38"/>
      <c r="G4" s="38"/>
      <c r="H4" s="38"/>
      <c r="I4" s="51"/>
    </row>
    <row r="5" spans="1:11" ht="25.5" customHeight="1" thickBot="1" x14ac:dyDescent="0.3">
      <c r="A5" s="44"/>
      <c r="B5" s="47"/>
      <c r="C5" s="39"/>
      <c r="D5" s="39"/>
      <c r="E5" s="39"/>
      <c r="F5" s="39"/>
      <c r="G5" s="39"/>
      <c r="H5" s="39"/>
      <c r="I5" s="52"/>
    </row>
    <row r="6" spans="1:11" ht="19.5" customHeight="1" x14ac:dyDescent="0.25">
      <c r="A6" s="20" t="s">
        <v>17</v>
      </c>
      <c r="B6" s="48" t="s">
        <v>12</v>
      </c>
      <c r="C6" s="48"/>
      <c r="D6" s="48"/>
      <c r="E6" s="48"/>
      <c r="F6" s="48"/>
      <c r="G6" s="48"/>
      <c r="H6" s="48"/>
      <c r="I6" s="49"/>
    </row>
    <row r="7" spans="1:11" ht="19.5" customHeight="1" x14ac:dyDescent="0.25">
      <c r="A7" s="21"/>
      <c r="B7" s="18">
        <v>1136.6399999999999</v>
      </c>
      <c r="C7" s="8">
        <v>2819.22</v>
      </c>
      <c r="D7" s="8">
        <v>130.26552000000001</v>
      </c>
      <c r="E7" s="9">
        <v>2819.22</v>
      </c>
      <c r="F7" s="10"/>
      <c r="G7" s="11"/>
      <c r="H7" s="10">
        <v>2620.2299999999996</v>
      </c>
      <c r="I7" s="17">
        <f>SUM(B7+C7-H7)</f>
        <v>1335.63</v>
      </c>
      <c r="J7" s="53"/>
      <c r="K7" s="54"/>
    </row>
    <row r="8" spans="1:11" ht="19.5" customHeight="1" x14ac:dyDescent="0.25">
      <c r="A8" s="21"/>
      <c r="B8" s="33" t="s">
        <v>15</v>
      </c>
      <c r="C8" s="33"/>
      <c r="D8" s="33"/>
      <c r="E8" s="33"/>
      <c r="F8" s="33"/>
      <c r="G8" s="33"/>
      <c r="H8" s="33"/>
      <c r="I8" s="40"/>
    </row>
    <row r="9" spans="1:11" ht="19.5" customHeight="1" x14ac:dyDescent="0.25">
      <c r="A9" s="21"/>
      <c r="B9" s="18">
        <v>1099.5500000000002</v>
      </c>
      <c r="C9" s="8">
        <v>2819.22</v>
      </c>
      <c r="D9" s="8">
        <v>130.26552000000001</v>
      </c>
      <c r="E9" s="9">
        <v>2819.22</v>
      </c>
      <c r="F9" s="10"/>
      <c r="G9" s="11"/>
      <c r="H9" s="10">
        <v>2621.41</v>
      </c>
      <c r="I9" s="17">
        <f t="shared" ref="I9" si="0">SUM(B9+C9-H9)</f>
        <v>1297.3600000000001</v>
      </c>
      <c r="J9" s="53"/>
      <c r="K9" s="54"/>
    </row>
    <row r="10" spans="1:11" ht="19.5" customHeight="1" x14ac:dyDescent="0.25">
      <c r="A10" s="21"/>
      <c r="B10" s="33" t="s">
        <v>16</v>
      </c>
      <c r="C10" s="33"/>
      <c r="D10" s="33"/>
      <c r="E10" s="33"/>
      <c r="F10" s="33"/>
      <c r="G10" s="33"/>
      <c r="H10" s="33"/>
      <c r="I10" s="40"/>
    </row>
    <row r="11" spans="1:11" ht="19.5" customHeight="1" x14ac:dyDescent="0.25">
      <c r="A11" s="21"/>
      <c r="B11" s="18">
        <v>7764.6699999999983</v>
      </c>
      <c r="C11" s="8">
        <v>21199.17</v>
      </c>
      <c r="D11" s="8">
        <v>6.7737879999999997</v>
      </c>
      <c r="E11" s="9">
        <v>21199.17</v>
      </c>
      <c r="F11" s="10"/>
      <c r="G11" s="11"/>
      <c r="H11" s="10">
        <v>19459.399999999994</v>
      </c>
      <c r="I11" s="17">
        <f t="shared" ref="I11" si="1">SUM(B11+C11-H11)</f>
        <v>9504.4400000000023</v>
      </c>
      <c r="J11" s="53"/>
      <c r="K11" s="54"/>
    </row>
    <row r="12" spans="1:11" ht="19.5" customHeight="1" x14ac:dyDescent="0.25">
      <c r="A12" s="21"/>
      <c r="B12" s="33" t="s">
        <v>9</v>
      </c>
      <c r="C12" s="33"/>
      <c r="D12" s="33"/>
      <c r="E12" s="33"/>
      <c r="F12" s="33"/>
      <c r="G12" s="33"/>
      <c r="H12" s="33"/>
      <c r="I12" s="40"/>
    </row>
    <row r="13" spans="1:11" ht="19.5" customHeight="1" x14ac:dyDescent="0.25">
      <c r="A13" s="21"/>
      <c r="B13" s="19">
        <v>233618.64999999997</v>
      </c>
      <c r="C13" s="13">
        <v>583020.12</v>
      </c>
      <c r="D13" s="14">
        <v>27027.599999999999</v>
      </c>
      <c r="E13" s="13">
        <v>600373.17000000004</v>
      </c>
      <c r="F13" s="15"/>
      <c r="G13" s="16"/>
      <c r="H13" s="11">
        <v>513395.13</v>
      </c>
      <c r="I13" s="17">
        <f>B13+C13-H13</f>
        <v>303243.64</v>
      </c>
      <c r="J13" s="53"/>
      <c r="K13" s="53"/>
    </row>
    <row r="14" spans="1:11" ht="19.5" customHeight="1" x14ac:dyDescent="0.25">
      <c r="A14" s="21"/>
      <c r="B14" s="33" t="s">
        <v>10</v>
      </c>
      <c r="C14" s="41"/>
      <c r="D14" s="41"/>
      <c r="E14" s="41"/>
      <c r="F14" s="41"/>
      <c r="G14" s="41"/>
      <c r="H14" s="41"/>
      <c r="I14" s="35"/>
    </row>
    <row r="15" spans="1:11" ht="19.5" customHeight="1" x14ac:dyDescent="0.25">
      <c r="A15" s="21"/>
      <c r="B15" s="19">
        <v>7861.69</v>
      </c>
      <c r="C15" s="12"/>
      <c r="D15" s="12"/>
      <c r="E15" s="12"/>
      <c r="F15" s="12"/>
      <c r="G15" s="12"/>
      <c r="H15" s="11"/>
      <c r="I15" s="17">
        <f>SUM(B15+C15-H15)</f>
        <v>7861.69</v>
      </c>
      <c r="J15" s="53"/>
    </row>
    <row r="16" spans="1:11" ht="19.5" customHeight="1" x14ac:dyDescent="0.25">
      <c r="A16" s="21"/>
      <c r="B16" s="33" t="s">
        <v>18</v>
      </c>
      <c r="C16" s="34"/>
      <c r="D16" s="34"/>
      <c r="E16" s="34"/>
      <c r="F16" s="34"/>
      <c r="G16" s="34"/>
      <c r="H16" s="34"/>
      <c r="I16" s="35"/>
    </row>
    <row r="17" spans="1:17" ht="19.5" customHeight="1" thickBot="1" x14ac:dyDescent="0.3">
      <c r="A17" s="21"/>
      <c r="B17" s="22">
        <v>55708.790000000008</v>
      </c>
      <c r="C17" s="23">
        <v>118561.66</v>
      </c>
      <c r="D17" s="24">
        <v>27027.599999999999</v>
      </c>
      <c r="E17" s="23">
        <v>118561.66</v>
      </c>
      <c r="F17" s="25"/>
      <c r="G17" s="26"/>
      <c r="H17" s="27">
        <v>107728.34000000001</v>
      </c>
      <c r="I17" s="17">
        <f>SUM(B17+C17-H17)</f>
        <v>66542.11</v>
      </c>
      <c r="J17" s="53"/>
      <c r="K17" s="53"/>
    </row>
    <row r="18" spans="1:17" s="6" customFormat="1" ht="19.5" customHeight="1" thickBot="1" x14ac:dyDescent="0.3">
      <c r="A18" s="28" t="s">
        <v>11</v>
      </c>
      <c r="B18" s="29">
        <f>SUM(B17+B15+B13+B7)+B11+B9</f>
        <v>307189.99</v>
      </c>
      <c r="C18" s="29">
        <f t="shared" ref="C18:I18" si="2">SUM(C17+C15+C13+C7)+C11+C9</f>
        <v>728419.39</v>
      </c>
      <c r="D18" s="29"/>
      <c r="E18" s="29">
        <f t="shared" si="2"/>
        <v>745772.44000000006</v>
      </c>
      <c r="F18" s="29"/>
      <c r="G18" s="29">
        <f t="shared" si="2"/>
        <v>0</v>
      </c>
      <c r="H18" s="29">
        <f t="shared" si="2"/>
        <v>645824.51</v>
      </c>
      <c r="I18" s="29">
        <f t="shared" si="2"/>
        <v>389784.87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0" t="s">
        <v>14</v>
      </c>
      <c r="B19" s="31">
        <f>H18/(B18+C18)*100</f>
        <v>62.361786448863569</v>
      </c>
      <c r="C19" s="30" t="s">
        <v>13</v>
      </c>
      <c r="D19" s="30"/>
      <c r="E19" s="30"/>
      <c r="F19" s="30"/>
      <c r="G19" s="30"/>
      <c r="H19" s="30"/>
      <c r="I19" s="32"/>
    </row>
    <row r="20" spans="1:17" x14ac:dyDescent="0.25">
      <c r="E20" s="2"/>
    </row>
    <row r="21" spans="1:17" x14ac:dyDescent="0.25">
      <c r="D21" s="2"/>
    </row>
    <row r="22" spans="1:17" x14ac:dyDescent="0.25">
      <c r="C22" s="2"/>
    </row>
    <row r="24" spans="1:17" x14ac:dyDescent="0.25">
      <c r="E24" s="2"/>
    </row>
  </sheetData>
  <mergeCells count="16"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  <mergeCell ref="B12:I12"/>
    <mergeCell ref="B14:I14"/>
    <mergeCell ref="B16:I16"/>
    <mergeCell ref="B8:I8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2022-02-02T07:02:25Z</dcterms:modified>
</cp:coreProperties>
</file>