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0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C20" i="1" l="1"/>
  <c r="E20" i="1"/>
  <c r="G20" i="1"/>
  <c r="H20" i="1"/>
  <c r="I20" i="1"/>
  <c r="B20" i="1"/>
  <c r="D11" i="1" l="1"/>
  <c r="D7" i="1"/>
  <c r="C19" i="1"/>
  <c r="C15" i="1"/>
  <c r="D15" i="1"/>
  <c r="I13" i="1"/>
  <c r="I19" i="1" l="1"/>
  <c r="I9" i="1" l="1"/>
  <c r="I11" i="1"/>
  <c r="B21" i="1" l="1"/>
  <c r="I15" i="1"/>
  <c r="I7" i="1"/>
  <c r="I17" i="1" l="1"/>
</calcChain>
</file>

<file path=xl/sharedStrings.xml><?xml version="1.0" encoding="utf-8"?>
<sst xmlns="http://schemas.openxmlformats.org/spreadsheetml/2006/main" count="22" uniqueCount="22">
  <si>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</si>
  <si>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</si>
  <si>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</si>
  <si>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</si>
  <si>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</si>
  <si>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</si>
  <si>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</si>
  <si>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</si>
  <si>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</si>
  <si>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</si>
  <si>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</si>
  <si>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Итого:</t>
  </si>
  <si>
    <t>ХВ на содржание о/и</t>
  </si>
  <si>
    <t>%</t>
  </si>
  <si>
    <t>Платежеспособность  -</t>
  </si>
  <si>
    <t xml:space="preserve">Сведения за 2020 год о начислении платы за жилищные услуги. </t>
  </si>
  <si>
    <t>ХВ для ГВ на содржание о/и</t>
  </si>
  <si>
    <t>Т/эн на подогрев ХВ для ГВ на содржание о/и</t>
  </si>
  <si>
    <t>Аренда общего имущества МКД - 3,6 т.руб.</t>
  </si>
  <si>
    <t>Чехова, 39</t>
  </si>
  <si>
    <t>Эл/эн на содржание о/и</t>
  </si>
  <si>
    <t>Услуги управляющей компании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</si>
</sst>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horizontal="center" wrapText="1"/>
    </xf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4" fontId="5" fillId="0" borderId="4" xfId="3" applyNumberFormat="1" applyFont="1" applyFill="1" applyBorder="1" applyAlignment="1">
      <alignment horizontal="center" vertical="center"/>
    </xf>
    <xf numFmtId="2" fontId="5" fillId="0" borderId="4" xfId="3" applyNumberFormat="1" applyFont="1" applyFill="1" applyBorder="1" applyAlignment="1">
      <alignment horizontal="center" vertical="center"/>
    </xf>
    <xf numFmtId="4" fontId="5" fillId="0" borderId="4" xfId="2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" fontId="5" fillId="0" borderId="4" xfId="1" applyNumberFormat="1" applyFont="1" applyFill="1" applyBorder="1" applyAlignment="1">
      <alignment horizontal="center" vertical="center"/>
    </xf>
    <xf numFmtId="164" fontId="5" fillId="0" borderId="4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2" fontId="5" fillId="0" borderId="4" xfId="1" applyNumberFormat="1" applyFont="1" applyFill="1" applyBorder="1" applyAlignment="1">
      <alignment horizontal="center" vertical="center"/>
    </xf>
    <xf numFmtId="4" fontId="5" fillId="0" borderId="11" xfId="3" applyNumberFormat="1" applyFont="1" applyFill="1" applyBorder="1" applyAlignment="1">
      <alignment horizontal="center" vertical="center"/>
    </xf>
    <xf numFmtId="4" fontId="4" fillId="0" borderId="14" xfId="0" applyNumberFormat="1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6" fillId="0" borderId="16" xfId="0" applyFont="1" applyBorder="1"/>
    <xf numFmtId="0" fontId="4" fillId="0" borderId="16" xfId="0" applyFont="1" applyBorder="1"/>
    <xf numFmtId="4" fontId="4" fillId="0" borderId="5" xfId="0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4" fontId="5" fillId="0" borderId="1" xfId="2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" fontId="6" fillId="0" borderId="22" xfId="0" applyNumberFormat="1" applyFont="1" applyFill="1" applyBorder="1" applyAlignment="1">
      <alignment horizontal="center" vertical="center"/>
    </xf>
    <xf numFmtId="0" fontId="6" fillId="0" borderId="0" xfId="0" applyFont="1"/>
    <xf numFmtId="2" fontId="6" fillId="0" borderId="0" xfId="0" applyNumberFormat="1" applyFont="1"/>
    <xf numFmtId="4" fontId="6" fillId="0" borderId="0" xfId="0" applyNumberFormat="1" applyFont="1"/>
    <xf numFmtId="0" fontId="7" fillId="0" borderId="3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6" fillId="0" borderId="3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18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6" fillId="2" borderId="0" xfId="0" applyFont="1" applyFill="1" applyAlignment="1">
      <alignment horizontal="center" wrapText="1"/>
    </xf>
    <xf numFmtId="4" fontId="6" fillId="0" borderId="23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zoomScale="85" zoomScaleNormal="85" workbookViewId="0">
      <pane xSplit="1" ySplit="5" topLeftCell="B6" activePane="bottomRight" state="frozen"/>
      <selection pane="topRight" activeCell="D1" sqref="D1"/>
      <selection pane="bottomLeft" activeCell="A5" sqref="A5"/>
      <selection pane="bottomRight" activeCell="F19" sqref="F19"/>
    </sheetView>
  </sheetViews>
  <sheetFormatPr defaultRowHeight="15" x14ac:dyDescent="0.25"/>
  <cols>
    <col min="1" max="1" width="24.7109375" style="1" customWidth="1"/>
    <col min="2" max="2" width="15" style="1" customWidth="1"/>
    <col min="3" max="3" width="15.140625" style="1" customWidth="1"/>
    <col min="4" max="4" width="17.5703125" style="1" customWidth="1"/>
    <col min="5" max="5" width="15.42578125" style="1" customWidth="1"/>
    <col min="6" max="6" width="15.5703125" style="1" customWidth="1"/>
    <col min="7" max="7" width="16.28515625" style="1" customWidth="1"/>
    <col min="8" max="8" width="15.42578125" style="1" customWidth="1"/>
    <col min="9" max="9" width="13.7109375" style="1" customWidth="1"/>
    <col min="10" max="10" width="10" bestFit="1" customWidth="1"/>
  </cols>
  <sheetData>
    <row r="1" spans="1:9" ht="16.5" x14ac:dyDescent="0.25">
      <c r="A1" s="3"/>
      <c r="B1" s="51" t="s">
        <v>15</v>
      </c>
      <c r="C1" s="51"/>
      <c r="D1" s="51"/>
      <c r="E1" s="51"/>
      <c r="F1" s="51"/>
      <c r="G1" s="51"/>
      <c r="H1" s="51"/>
      <c r="I1" s="3"/>
    </row>
    <row r="2" spans="1:9" ht="17.25" thickBot="1" x14ac:dyDescent="0.3">
      <c r="A2" s="3"/>
      <c r="B2" s="4"/>
      <c r="C2" s="4"/>
      <c r="D2" s="4"/>
      <c r="E2" s="4"/>
      <c r="F2" s="4"/>
      <c r="G2" s="4"/>
      <c r="H2" s="4"/>
      <c r="I2" s="3"/>
    </row>
    <row r="3" spans="1:9" ht="12.75" customHeight="1" x14ac:dyDescent="0.25">
      <c r="A3" s="37" t="s">
        <v>0</v>
      </c>
      <c r="B3" s="40" t="s">
        <v>1</v>
      </c>
      <c r="C3" s="43" t="s">
        <v>2</v>
      </c>
      <c r="D3" s="43" t="s">
        <v>3</v>
      </c>
      <c r="E3" s="43" t="s">
        <v>4</v>
      </c>
      <c r="F3" s="43" t="s">
        <v>5</v>
      </c>
      <c r="G3" s="43" t="s">
        <v>6</v>
      </c>
      <c r="H3" s="43" t="s">
        <v>7</v>
      </c>
      <c r="I3" s="48" t="s">
        <v>8</v>
      </c>
    </row>
    <row r="4" spans="1:9" ht="12.75" customHeight="1" x14ac:dyDescent="0.25">
      <c r="A4" s="38"/>
      <c r="B4" s="41"/>
      <c r="C4" s="44"/>
      <c r="D4" s="44"/>
      <c r="E4" s="44"/>
      <c r="F4" s="44"/>
      <c r="G4" s="44"/>
      <c r="H4" s="44"/>
      <c r="I4" s="49"/>
    </row>
    <row r="5" spans="1:9" ht="25.5" customHeight="1" thickBot="1" x14ac:dyDescent="0.3">
      <c r="A5" s="39"/>
      <c r="B5" s="42"/>
      <c r="C5" s="45"/>
      <c r="D5" s="45"/>
      <c r="E5" s="45"/>
      <c r="F5" s="45"/>
      <c r="G5" s="45"/>
      <c r="H5" s="45"/>
      <c r="I5" s="50"/>
    </row>
    <row r="6" spans="1:9" ht="19.5" customHeight="1" x14ac:dyDescent="0.25">
      <c r="A6" s="19" t="s">
        <v>19</v>
      </c>
      <c r="B6" s="46" t="s">
        <v>12</v>
      </c>
      <c r="C6" s="46"/>
      <c r="D6" s="46"/>
      <c r="E6" s="46"/>
      <c r="F6" s="46"/>
      <c r="G6" s="46"/>
      <c r="H6" s="46"/>
      <c r="I6" s="47"/>
    </row>
    <row r="7" spans="1:9" ht="19.5" customHeight="1" x14ac:dyDescent="0.25">
      <c r="A7" s="20"/>
      <c r="B7" s="17">
        <v>981.5</v>
      </c>
      <c r="C7" s="8">
        <v>5121.3112754869489</v>
      </c>
      <c r="D7" s="8">
        <f>546*0.0371*12</f>
        <v>243.07919999999999</v>
      </c>
      <c r="E7" s="9">
        <v>5121.3112754869489</v>
      </c>
      <c r="F7" s="9"/>
      <c r="G7" s="10"/>
      <c r="H7" s="9">
        <v>4723.55</v>
      </c>
      <c r="I7" s="16">
        <f>SUM(B7+C7-H7)</f>
        <v>1379.2612754869488</v>
      </c>
    </row>
    <row r="8" spans="1:9" ht="19.5" customHeight="1" x14ac:dyDescent="0.25">
      <c r="A8" s="20"/>
      <c r="B8" s="32" t="s">
        <v>16</v>
      </c>
      <c r="C8" s="32"/>
      <c r="D8" s="32"/>
      <c r="E8" s="32"/>
      <c r="F8" s="32"/>
      <c r="G8" s="32"/>
      <c r="H8" s="32"/>
      <c r="I8" s="33"/>
    </row>
    <row r="9" spans="1:9" ht="19.5" customHeight="1" x14ac:dyDescent="0.25">
      <c r="A9" s="20"/>
      <c r="B9" s="17">
        <v>900</v>
      </c>
      <c r="C9" s="8">
        <v>5121.3112754869489</v>
      </c>
      <c r="D9" s="8">
        <v>243.07919999999999</v>
      </c>
      <c r="E9" s="9">
        <v>5121.3112754869489</v>
      </c>
      <c r="F9" s="9"/>
      <c r="G9" s="10"/>
      <c r="H9" s="9">
        <v>4643.4399999999996</v>
      </c>
      <c r="I9" s="16">
        <f t="shared" ref="I9" si="0">SUM(B9+C9-H9)</f>
        <v>1377.8712754869493</v>
      </c>
    </row>
    <row r="10" spans="1:9" ht="19.5" customHeight="1" x14ac:dyDescent="0.25">
      <c r="A10" s="20"/>
      <c r="B10" s="32" t="s">
        <v>17</v>
      </c>
      <c r="C10" s="32"/>
      <c r="D10" s="32"/>
      <c r="E10" s="32"/>
      <c r="F10" s="32"/>
      <c r="G10" s="32"/>
      <c r="H10" s="32"/>
      <c r="I10" s="33"/>
    </row>
    <row r="11" spans="1:9" ht="19.5" customHeight="1" x14ac:dyDescent="0.25">
      <c r="A11" s="20"/>
      <c r="B11" s="17">
        <v>6774.6</v>
      </c>
      <c r="C11" s="8">
        <v>39123.24976792575</v>
      </c>
      <c r="D11" s="8">
        <f>D9*0.052</f>
        <v>12.640118399999999</v>
      </c>
      <c r="E11" s="9">
        <v>39123.24976792575</v>
      </c>
      <c r="F11" s="9"/>
      <c r="G11" s="10"/>
      <c r="H11" s="9">
        <v>35372.19</v>
      </c>
      <c r="I11" s="16">
        <f t="shared" ref="I11" si="1">SUM(B11+C11-H11)</f>
        <v>10525.659767925747</v>
      </c>
    </row>
    <row r="12" spans="1:9" ht="19.5" customHeight="1" x14ac:dyDescent="0.25">
      <c r="A12" s="20"/>
      <c r="B12" s="32" t="s">
        <v>20</v>
      </c>
      <c r="C12" s="32"/>
      <c r="D12" s="32"/>
      <c r="E12" s="32"/>
      <c r="F12" s="32"/>
      <c r="G12" s="32"/>
      <c r="H12" s="32"/>
      <c r="I12" s="33"/>
    </row>
    <row r="13" spans="1:9" ht="19.5" customHeight="1" x14ac:dyDescent="0.25">
      <c r="A13" s="20"/>
      <c r="B13" s="17">
        <v>10491.69</v>
      </c>
      <c r="C13" s="8">
        <v>54108.83</v>
      </c>
      <c r="D13" s="8">
        <v>13772.229799999999</v>
      </c>
      <c r="E13" s="9">
        <v>36875.99</v>
      </c>
      <c r="F13" s="9">
        <v>7810.2798000000003</v>
      </c>
      <c r="G13" s="10">
        <v>17232.84</v>
      </c>
      <c r="H13" s="9">
        <v>53629.51</v>
      </c>
      <c r="I13" s="16">
        <f t="shared" ref="I13" si="2">SUM(B13+C13-H13)</f>
        <v>10971.010000000002</v>
      </c>
    </row>
    <row r="14" spans="1:9" ht="19.5" customHeight="1" x14ac:dyDescent="0.25">
      <c r="A14" s="20"/>
      <c r="B14" s="32" t="s">
        <v>9</v>
      </c>
      <c r="C14" s="32"/>
      <c r="D14" s="32"/>
      <c r="E14" s="32"/>
      <c r="F14" s="32"/>
      <c r="G14" s="32"/>
      <c r="H14" s="32"/>
      <c r="I14" s="33"/>
    </row>
    <row r="15" spans="1:9" ht="19.5" customHeight="1" x14ac:dyDescent="0.25">
      <c r="A15" s="20"/>
      <c r="B15" s="18">
        <v>261255.1</v>
      </c>
      <c r="C15" s="12">
        <f>D15*18.33</f>
        <v>1177137.936</v>
      </c>
      <c r="D15" s="13">
        <f>5351.6*12</f>
        <v>64219.200000000004</v>
      </c>
      <c r="E15" s="12">
        <v>1177137.936</v>
      </c>
      <c r="F15" s="14"/>
      <c r="G15" s="15"/>
      <c r="H15" s="10">
        <v>1092692.2</v>
      </c>
      <c r="I15" s="16">
        <f>B15+C15-H15</f>
        <v>345700.83600000013</v>
      </c>
    </row>
    <row r="16" spans="1:9" ht="19.5" customHeight="1" x14ac:dyDescent="0.25">
      <c r="A16" s="20"/>
      <c r="B16" s="32" t="s">
        <v>10</v>
      </c>
      <c r="C16" s="34"/>
      <c r="D16" s="34"/>
      <c r="E16" s="34"/>
      <c r="F16" s="34"/>
      <c r="G16" s="34"/>
      <c r="H16" s="34"/>
      <c r="I16" s="35"/>
    </row>
    <row r="17" spans="1:17" ht="19.5" customHeight="1" x14ac:dyDescent="0.25">
      <c r="A17" s="20"/>
      <c r="B17" s="18">
        <v>9019.93</v>
      </c>
      <c r="C17" s="11"/>
      <c r="D17" s="11"/>
      <c r="E17" s="11"/>
      <c r="F17" s="11"/>
      <c r="G17" s="11"/>
      <c r="H17" s="10">
        <v>6171.7</v>
      </c>
      <c r="I17" s="16">
        <f>SUM(B17+C17-H17)</f>
        <v>2848.2300000000005</v>
      </c>
    </row>
    <row r="18" spans="1:17" ht="19.5" customHeight="1" x14ac:dyDescent="0.25">
      <c r="A18" s="20"/>
      <c r="B18" s="32" t="s">
        <v>21</v>
      </c>
      <c r="C18" s="36"/>
      <c r="D18" s="36"/>
      <c r="E18" s="36"/>
      <c r="F18" s="36"/>
      <c r="G18" s="36"/>
      <c r="H18" s="36"/>
      <c r="I18" s="35"/>
    </row>
    <row r="19" spans="1:17" ht="19.5" customHeight="1" thickBot="1" x14ac:dyDescent="0.3">
      <c r="A19" s="20"/>
      <c r="B19" s="21">
        <v>59342.09</v>
      </c>
      <c r="C19" s="22">
        <f>D19*4.35</f>
        <v>279353.52</v>
      </c>
      <c r="D19" s="23">
        <v>64219.200000000004</v>
      </c>
      <c r="E19" s="22">
        <v>279353.52</v>
      </c>
      <c r="F19" s="24"/>
      <c r="G19" s="25"/>
      <c r="H19" s="26">
        <v>258848.78</v>
      </c>
      <c r="I19" s="16">
        <f>SUM(B19+C19-H19)</f>
        <v>79846.829999999987</v>
      </c>
    </row>
    <row r="20" spans="1:17" s="6" customFormat="1" ht="19.5" customHeight="1" thickBot="1" x14ac:dyDescent="0.3">
      <c r="A20" s="27" t="s">
        <v>11</v>
      </c>
      <c r="B20" s="28">
        <f>SUM(B19+B17+B15+B7)+B11+B9+B13</f>
        <v>348764.91</v>
      </c>
      <c r="C20" s="28">
        <f t="shared" ref="C20:I20" si="3">SUM(C19+C17+C15+C7)+C11+C9+C13</f>
        <v>1559966.1583188996</v>
      </c>
      <c r="D20" s="28"/>
      <c r="E20" s="28">
        <f t="shared" si="3"/>
        <v>1542733.3183188995</v>
      </c>
      <c r="F20" s="28"/>
      <c r="G20" s="28">
        <f t="shared" si="3"/>
        <v>17232.84</v>
      </c>
      <c r="H20" s="28">
        <f t="shared" si="3"/>
        <v>1456081.3699999999</v>
      </c>
      <c r="I20" s="52">
        <f t="shared" si="3"/>
        <v>452649.69831889978</v>
      </c>
      <c r="J20" s="5"/>
      <c r="L20" s="7"/>
      <c r="M20" s="7"/>
      <c r="N20" s="7"/>
      <c r="O20" s="7"/>
      <c r="P20" s="7"/>
      <c r="Q20" s="7"/>
    </row>
    <row r="21" spans="1:17" s="6" customFormat="1" ht="16.5" x14ac:dyDescent="0.25">
      <c r="A21" s="29" t="s">
        <v>14</v>
      </c>
      <c r="B21" s="30">
        <f>H20/(B20+C20)*100</f>
        <v>76.285307771640802</v>
      </c>
      <c r="C21" s="29" t="s">
        <v>13</v>
      </c>
      <c r="D21" s="29"/>
      <c r="E21" s="29"/>
      <c r="F21" s="29"/>
      <c r="G21" s="29"/>
      <c r="H21" s="29"/>
      <c r="I21" s="31"/>
    </row>
    <row r="22" spans="1:17" ht="16.5" x14ac:dyDescent="0.25">
      <c r="A22" s="3" t="s">
        <v>18</v>
      </c>
      <c r="E22" s="2"/>
    </row>
    <row r="23" spans="1:17" x14ac:dyDescent="0.25">
      <c r="D23" s="2"/>
    </row>
    <row r="24" spans="1:17" x14ac:dyDescent="0.25">
      <c r="C24" s="2"/>
      <c r="D24" s="2"/>
    </row>
    <row r="26" spans="1:17" x14ac:dyDescent="0.25">
      <c r="E26" s="2"/>
    </row>
  </sheetData>
  <mergeCells count="17">
    <mergeCell ref="B1:H1"/>
    <mergeCell ref="D3:D5"/>
    <mergeCell ref="E3:E5"/>
    <mergeCell ref="F3:F5"/>
    <mergeCell ref="G3:G5"/>
    <mergeCell ref="H3:H5"/>
    <mergeCell ref="B14:I14"/>
    <mergeCell ref="B16:I16"/>
    <mergeCell ref="B18:I18"/>
    <mergeCell ref="A3:A5"/>
    <mergeCell ref="B3:B5"/>
    <mergeCell ref="C3:C5"/>
    <mergeCell ref="B6:I6"/>
    <mergeCell ref="I3:I5"/>
    <mergeCell ref="B8:I8"/>
    <mergeCell ref="B10:I10"/>
    <mergeCell ref="B12:I12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2020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2021-03-11T06:36:51Z</dcterms:modified>
</cp:coreProperties>
</file>