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4.ОТЧЕТЫ по перечням\2022 отчеты\Концепт-1  2022 отчеты по перечням\"/>
    </mc:Choice>
  </mc:AlternateContent>
  <bookViews>
    <workbookView xWindow="0" yWindow="0" windowWidth="23040" windowHeight="9192"/>
  </bookViews>
  <sheets>
    <sheet name="Авиационная 20" sheetId="1" r:id="rId1"/>
  </sheets>
  <definedNames>
    <definedName name="_xlnm.Print_Area" localSheetId="0">'Авиационная 20'!$A$1:$H$87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7" i="1" l="1"/>
  <c r="D10" i="1"/>
  <c r="G85" i="1" l="1"/>
  <c r="D85" i="1" s="1"/>
  <c r="H85" i="1" s="1"/>
  <c r="G83" i="1"/>
  <c r="E83" i="1"/>
  <c r="D83" i="1" s="1"/>
  <c r="H83" i="1" s="1"/>
  <c r="G66" i="1"/>
  <c r="D66" i="1" s="1"/>
  <c r="H66" i="1" s="1"/>
  <c r="G63" i="1"/>
  <c r="D63" i="1"/>
  <c r="H63" i="1" s="1"/>
  <c r="G58" i="1"/>
  <c r="D58" i="1" s="1"/>
  <c r="H58" i="1" s="1"/>
  <c r="G51" i="1"/>
  <c r="D51" i="1" s="1"/>
  <c r="H51" i="1" s="1"/>
  <c r="G48" i="1"/>
  <c r="D48" i="1"/>
  <c r="H48" i="1" s="1"/>
  <c r="G43" i="1"/>
  <c r="D43" i="1" s="1"/>
  <c r="H43" i="1" s="1"/>
  <c r="G35" i="1"/>
  <c r="G29" i="1"/>
  <c r="D29" i="1" s="1"/>
  <c r="H29" i="1" s="1"/>
  <c r="G27" i="1"/>
  <c r="D27" i="1" s="1"/>
  <c r="H27" i="1" s="1"/>
  <c r="G25" i="1"/>
  <c r="G24" i="1"/>
  <c r="D24" i="1"/>
  <c r="H24" i="1" s="1"/>
  <c r="G22" i="1"/>
  <c r="D22" i="1" s="1"/>
  <c r="H22" i="1" s="1"/>
  <c r="D17" i="1"/>
  <c r="H17" i="1" s="1"/>
  <c r="H87" i="1" l="1"/>
  <c r="D87" i="1"/>
</calcChain>
</file>

<file path=xl/sharedStrings.xml><?xml version="1.0" encoding="utf-8"?>
<sst xmlns="http://schemas.openxmlformats.org/spreadsheetml/2006/main" count="146" uniqueCount="118">
  <si>
    <t>2 категория</t>
  </si>
  <si>
    <t>Год постройки</t>
  </si>
  <si>
    <t>Год первого планируемого капитального ремонта в соответствии с региональной программой</t>
  </si>
  <si>
    <t>Количество этажей</t>
  </si>
  <si>
    <t>Количество подъездов</t>
  </si>
  <si>
    <t>Количество квартир</t>
  </si>
  <si>
    <t>нет</t>
  </si>
  <si>
    <t xml:space="preserve">многоквартирного дома № 20 по ул.Авиационная города Белогорск </t>
  </si>
  <si>
    <t>2017-2019</t>
  </si>
  <si>
    <t>Общая площадь нежилых, кв м</t>
  </si>
  <si>
    <t>Площадь подвальных помещений, кв м</t>
  </si>
  <si>
    <t>Площадь лестничных маршей и тамбуров, кв м</t>
  </si>
  <si>
    <t>Общая площадь жилых помещений МКД , кв.м.</t>
  </si>
  <si>
    <t>за период с 01 января по 31 декабря 2022 года</t>
  </si>
  <si>
    <t xml:space="preserve">Отчет о выполненных работах и оказанных услугах по содержанию общего имущества </t>
  </si>
  <si>
    <t>№ п/п</t>
  </si>
  <si>
    <t>Наименование работ, услуг</t>
  </si>
  <si>
    <t>Периодичность (график, срок) выполнения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</si>
  <si>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</si>
  <si>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</si>
  <si>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</si>
  <si>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</si>
  <si>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</si>
  <si>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</si>
  <si>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</si>
  <si>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</si>
  <si>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</si>
  <si>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</si>
  <si>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</si>
  <si>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</si>
  <si>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</si>
  <si>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 xml:space="preserve">1 раз в месяц 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</si>
  <si>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</si>
  <si>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дома.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</si>
  <si>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</si>
  <si>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</si>
  <si>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</si>
  <si>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</si>
  <si>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</si>
  <si>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</si>
  <si>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</si>
  <si>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</si>
  <si>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Уборка крыльца и площадки перед входом в подъезд (очистка металлической решетки и приямка)</t>
  </si>
  <si>
    <t>Завоз и замена песка в детской песочнице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</si>
  <si>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</si>
  <si>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</si>
  <si>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</si>
  <si>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</si>
  <si>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</si>
  <si>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</si>
  <si>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</si>
  <si>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</si>
  <si>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</si>
  <si>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</si>
  <si>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</si>
  <si>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</si>
  <si>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</si>
  <si>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</si>
  <si>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Промывка инженерных сетей водоснабжения</t>
  </si>
  <si>
    <t>Промывка участков водопровода после выполнения ремонтно-восстановительных работ на водопроводе</t>
  </si>
  <si>
    <t xml:space="preserve">по мере необходимости 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</si>
  <si>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</si>
  <si>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</si>
  <si>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>по мере необходимости и (немедленно)</t>
  </si>
  <si>
    <t xml:space="preserve">Контроль состояния и восстановление исправности элементов внутренней канализации, канализационных вытяжек </t>
  </si>
  <si>
    <t>Содержание системы отопления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</si>
  <si>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</si>
  <si>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Удаление воздуха из системы отопления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</si>
  <si>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</si>
  <si>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 xml:space="preserve">Промывка инженерных сетей теплоснабжения </t>
  </si>
  <si>
    <t>Контроль состояния и замена неисправных контрольно-измерительных приборов (манометров, термометров и т.п.)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</si>
  <si>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</si>
  <si>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</si>
  <si>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</si>
  <si>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</si>
  <si>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</si>
  <si>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</si>
  <si>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</si>
  <si>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</si>
  <si>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Прочие услуги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</si>
  <si>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</si>
  <si>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</si>
  <si>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</si>
  <si>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</si>
  <si>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</si>
  <si>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</si>
  <si>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</si>
  <si>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</si>
  <si>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</si>
  <si>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</si>
  <si>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Начисление и сбор платы за жилищные услуги, взыскание задолженности по оплате, проведение текущей сверки расчетов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</si>
  <si>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</si>
  <si>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</si>
  <si>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в  рабочие дни</t>
  </si>
  <si>
    <t>Письменное уведомление пользователей помещений о порядке содержания дома, изменениях размеров платы, порядок внесения платежей и о других условиях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</si>
  <si>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</si>
  <si>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</si>
  <si>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</si>
  <si>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</si>
  <si>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</si>
  <si>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</si>
  <si>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</si>
  <si>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</si>
  <si>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</si>
  <si>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</si>
  <si>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</si>
  <si>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</si>
  <si>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</si>
  <si>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</si>
  <si>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</si>
  <si>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по мере накопления</t>
  </si>
  <si>
    <t>Текущий ремонт</t>
  </si>
  <si>
    <t>Косметический ремонт подъезда № 2</t>
  </si>
  <si>
    <t>май-октябрь</t>
  </si>
  <si>
    <t>Штукатурка фасадной стены- 60 кв.м.</t>
  </si>
  <si>
    <t>Плановая стоимость работ и услуг на 2022 г., руб.</t>
  </si>
  <si>
    <t>Фактическое выполнение работ и  услуг в 2022 г., руб.</t>
  </si>
  <si>
    <t>Всего в год руб. за 788,1 кв.м.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</si>
</sst>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name val="Calibri"/>
      <family val="2"/>
      <charset val="204"/>
    </font>
    <font>
      <sz val="1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0" borderId="0" xfId="0" applyFont="1" applyFill="1"/>
    <xf numFmtId="0" fontId="2" fillId="0" borderId="0" xfId="0" applyFont="1" applyFill="1" applyAlignment="1">
      <alignment horizontal="right"/>
    </xf>
    <xf numFmtId="0" fontId="2" fillId="0" borderId="0" xfId="0" applyFont="1" applyFill="1" applyAlignment="1"/>
    <xf numFmtId="0" fontId="2" fillId="0" borderId="0" xfId="0" applyFont="1"/>
    <xf numFmtId="0" fontId="2" fillId="0" borderId="0" xfId="0" applyFont="1" applyFill="1" applyAlignment="1">
      <alignment horizontal="center"/>
    </xf>
    <xf numFmtId="2" fontId="2" fillId="0" borderId="0" xfId="0" applyNumberFormat="1" applyFont="1"/>
    <xf numFmtId="0" fontId="2" fillId="0" borderId="0" xfId="0" applyFont="1" applyAlignment="1">
      <alignment horizontal="center"/>
    </xf>
    <xf numFmtId="4" fontId="2" fillId="0" borderId="0" xfId="0" applyNumberFormat="1" applyFont="1" applyAlignment="1">
      <alignment horizontal="center"/>
    </xf>
    <xf numFmtId="4" fontId="2" fillId="0" borderId="0" xfId="0" applyNumberFormat="1" applyFont="1"/>
    <xf numFmtId="0" fontId="2" fillId="0" borderId="0" xfId="0" applyFont="1" applyAlignment="1">
      <alignment horizontal="left"/>
    </xf>
    <xf numFmtId="0" fontId="2" fillId="0" borderId="0" xfId="0" applyFont="1" applyFill="1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4" fillId="0" borderId="0" xfId="0" applyFont="1"/>
    <xf numFmtId="0" fontId="4" fillId="0" borderId="0" xfId="0" applyFont="1" applyBorder="1"/>
    <xf numFmtId="0" fontId="1" fillId="0" borderId="1" xfId="0" applyFont="1" applyBorder="1" applyAlignment="1">
      <alignment vertical="top" wrapText="1"/>
    </xf>
    <xf numFmtId="0" fontId="6" fillId="0" borderId="1" xfId="0" applyFont="1" applyBorder="1" applyAlignment="1">
      <alignment vertical="center" wrapText="1"/>
    </xf>
    <xf numFmtId="4" fontId="1" fillId="0" borderId="1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center" wrapText="1"/>
    </xf>
    <xf numFmtId="0" fontId="7" fillId="0" borderId="0" xfId="0" applyFont="1"/>
    <xf numFmtId="0" fontId="2" fillId="0" borderId="1" xfId="0" applyNumberFormat="1" applyFont="1" applyBorder="1" applyAlignment="1">
      <alignment wrapText="1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4" fontId="4" fillId="0" borderId="0" xfId="0" applyNumberFormat="1" applyFont="1"/>
    <xf numFmtId="0" fontId="2" fillId="0" borderId="0" xfId="0" applyFont="1" applyBorder="1"/>
    <xf numFmtId="0" fontId="2" fillId="2" borderId="0" xfId="0" applyFont="1" applyFill="1" applyAlignment="1">
      <alignment horizontal="center"/>
    </xf>
    <xf numFmtId="0" fontId="5" fillId="0" borderId="2" xfId="0" applyFont="1" applyBorder="1" applyAlignment="1">
      <alignment horizontal="right" vertical="center" wrapText="1"/>
    </xf>
    <xf numFmtId="0" fontId="5" fillId="0" borderId="3" xfId="0" applyFont="1" applyBorder="1" applyAlignment="1">
      <alignment horizontal="right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 wrapText="1"/>
    </xf>
    <xf numFmtId="2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2" fontId="2" fillId="0" borderId="0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0" xfId="0" applyFont="1" applyFill="1" applyAlignment="1">
      <alignment horizontal="right"/>
    </xf>
    <xf numFmtId="0" fontId="2" fillId="0" borderId="0" xfId="0" applyFont="1" applyFill="1" applyAlignment="1">
      <alignment horizontal="right" wrapText="1"/>
    </xf>
    <xf numFmtId="0" fontId="3" fillId="0" borderId="0" xfId="0" applyFont="1" applyFill="1" applyAlignment="1">
      <alignment horizontal="center"/>
    </xf>
    <xf numFmtId="0" fontId="3" fillId="0" borderId="0" xfId="0" applyFont="1" applyFill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0">
    <pageSetUpPr fitToPage="1"/>
  </sheetPr>
  <dimension ref="A1:P88"/>
  <sheetViews>
    <sheetView tabSelected="1" zoomScaleNormal="100" workbookViewId="0">
      <selection activeCell="G85" sqref="G85:G86"/>
    </sheetView>
  </sheetViews>
  <sheetFormatPr defaultRowHeight="13.2" x14ac:dyDescent="0.25"/>
  <cols>
    <col min="1" max="1" width="6" style="7" customWidth="1"/>
    <col min="2" max="2" width="44.33203125" style="10" customWidth="1"/>
    <col min="3" max="3" width="18" style="4" customWidth="1"/>
    <col min="4" max="4" width="12.44140625" style="9" customWidth="1"/>
    <col min="5" max="5" width="11.109375" style="9" hidden="1" customWidth="1"/>
    <col min="6" max="6" width="0" style="4" hidden="1" customWidth="1"/>
    <col min="7" max="7" width="12.6640625" style="4" hidden="1" customWidth="1"/>
    <col min="8" max="8" width="12.21875" style="4" customWidth="1"/>
    <col min="9" max="16384" width="8.88671875" style="4"/>
  </cols>
  <sheetData>
    <row r="1" spans="1:16" x14ac:dyDescent="0.25">
      <c r="A1" s="4"/>
      <c r="D1" s="6" t="s">
        <v>0</v>
      </c>
      <c r="E1" s="6"/>
    </row>
    <row r="2" spans="1:16" x14ac:dyDescent="0.25">
      <c r="A2" s="45" t="s">
        <v>14</v>
      </c>
      <c r="B2" s="46"/>
      <c r="C2" s="46"/>
      <c r="D2" s="46"/>
      <c r="E2" s="46"/>
    </row>
    <row r="3" spans="1:16" x14ac:dyDescent="0.25">
      <c r="A3" s="45" t="s">
        <v>7</v>
      </c>
      <c r="B3" s="46"/>
      <c r="C3" s="46"/>
      <c r="D3" s="46"/>
      <c r="E3" s="46"/>
    </row>
    <row r="4" spans="1:16" x14ac:dyDescent="0.25">
      <c r="A4" s="45" t="s">
        <v>13</v>
      </c>
      <c r="B4" s="45"/>
      <c r="C4" s="45"/>
      <c r="D4" s="45"/>
      <c r="E4" s="45"/>
    </row>
    <row r="5" spans="1:16" ht="15.6" customHeight="1" x14ac:dyDescent="0.25">
      <c r="A5" s="1"/>
      <c r="B5" s="11"/>
      <c r="C5" s="2" t="s">
        <v>1</v>
      </c>
      <c r="D5" s="5">
        <v>1948</v>
      </c>
      <c r="E5" s="2"/>
    </row>
    <row r="6" spans="1:16" ht="25.8" customHeight="1" x14ac:dyDescent="0.25">
      <c r="A6" s="3"/>
      <c r="B6" s="44" t="s">
        <v>2</v>
      </c>
      <c r="C6" s="44"/>
      <c r="D6" s="5" t="s">
        <v>8</v>
      </c>
      <c r="E6" s="2"/>
    </row>
    <row r="7" spans="1:16" x14ac:dyDescent="0.25">
      <c r="A7" s="1"/>
      <c r="B7" s="11"/>
      <c r="C7" s="2" t="s">
        <v>3</v>
      </c>
      <c r="D7" s="5">
        <v>2</v>
      </c>
      <c r="E7" s="1"/>
    </row>
    <row r="8" spans="1:16" x14ac:dyDescent="0.25">
      <c r="A8" s="1"/>
      <c r="B8" s="11"/>
      <c r="C8" s="2" t="s">
        <v>4</v>
      </c>
      <c r="D8" s="5">
        <v>2</v>
      </c>
      <c r="E8" s="1"/>
    </row>
    <row r="9" spans="1:16" x14ac:dyDescent="0.25">
      <c r="A9" s="1"/>
      <c r="B9" s="11"/>
      <c r="C9" s="2" t="s">
        <v>5</v>
      </c>
      <c r="D9" s="5">
        <v>11</v>
      </c>
      <c r="E9" s="1"/>
    </row>
    <row r="10" spans="1:16" x14ac:dyDescent="0.25">
      <c r="A10" s="1"/>
      <c r="B10" s="11"/>
      <c r="C10" s="2" t="s">
        <v>12</v>
      </c>
      <c r="D10" s="30">
        <f>788.1-D11</f>
        <v>711.5</v>
      </c>
      <c r="E10" s="1"/>
    </row>
    <row r="11" spans="1:16" x14ac:dyDescent="0.25">
      <c r="A11" s="1"/>
      <c r="B11" s="43" t="s">
        <v>9</v>
      </c>
      <c r="C11" s="43"/>
      <c r="D11" s="5">
        <v>76.599999999999994</v>
      </c>
      <c r="E11" s="2"/>
    </row>
    <row r="12" spans="1:16" x14ac:dyDescent="0.25">
      <c r="A12" s="1"/>
      <c r="B12" s="43" t="s">
        <v>11</v>
      </c>
      <c r="C12" s="43"/>
      <c r="D12" s="5">
        <v>53.2</v>
      </c>
      <c r="E12" s="1"/>
    </row>
    <row r="13" spans="1:16" x14ac:dyDescent="0.25">
      <c r="A13" s="4"/>
      <c r="B13" s="43" t="s">
        <v>10</v>
      </c>
      <c r="C13" s="43"/>
      <c r="D13" s="5" t="s">
        <v>6</v>
      </c>
      <c r="E13" s="2"/>
    </row>
    <row r="14" spans="1:16" x14ac:dyDescent="0.25">
      <c r="D14" s="8"/>
    </row>
    <row r="15" spans="1:16" s="14" customFormat="1" ht="76.2" customHeight="1" x14ac:dyDescent="0.3">
      <c r="A15" s="12" t="s">
        <v>15</v>
      </c>
      <c r="B15" s="12" t="s">
        <v>16</v>
      </c>
      <c r="C15" s="12" t="s">
        <v>17</v>
      </c>
      <c r="D15" s="13" t="s">
        <v>115</v>
      </c>
      <c r="E15" s="12"/>
      <c r="G15" s="15"/>
      <c r="H15" s="13" t="s">
        <v>116</v>
      </c>
      <c r="N15" s="25"/>
      <c r="O15" s="4"/>
      <c r="P15" s="29"/>
    </row>
    <row r="16" spans="1:16" s="14" customFormat="1" ht="15" customHeight="1" x14ac:dyDescent="0.3">
      <c r="A16" s="42" t="s">
        <v>18</v>
      </c>
      <c r="B16" s="42"/>
      <c r="C16" s="42"/>
      <c r="D16" s="42"/>
      <c r="E16" s="42"/>
      <c r="G16" s="15"/>
    </row>
    <row r="17" spans="1:8" s="14" customFormat="1" ht="92.4" x14ac:dyDescent="0.3">
      <c r="A17" s="12">
        <v>1</v>
      </c>
      <c r="B17" s="16" t="s">
        <v>19</v>
      </c>
      <c r="C17" s="12" t="s">
        <v>20</v>
      </c>
      <c r="D17" s="33">
        <f>E17*G17*12</f>
        <v>11821.5</v>
      </c>
      <c r="E17" s="40">
        <v>1.25</v>
      </c>
      <c r="G17" s="41">
        <v>788.1</v>
      </c>
      <c r="H17" s="33">
        <f>D17</f>
        <v>11821.5</v>
      </c>
    </row>
    <row r="18" spans="1:8" s="14" customFormat="1" ht="39.6" x14ac:dyDescent="0.3">
      <c r="A18" s="12">
        <v>2</v>
      </c>
      <c r="B18" s="16" t="s">
        <v>21</v>
      </c>
      <c r="C18" s="12" t="s">
        <v>22</v>
      </c>
      <c r="D18" s="33"/>
      <c r="E18" s="40"/>
      <c r="G18" s="41"/>
      <c r="H18" s="33"/>
    </row>
    <row r="19" spans="1:8" s="14" customFormat="1" ht="26.4" x14ac:dyDescent="0.3">
      <c r="A19" s="12">
        <v>3</v>
      </c>
      <c r="B19" s="16" t="s">
        <v>23</v>
      </c>
      <c r="C19" s="12" t="s">
        <v>22</v>
      </c>
      <c r="D19" s="33"/>
      <c r="E19" s="40"/>
      <c r="G19" s="41"/>
      <c r="H19" s="33"/>
    </row>
    <row r="20" spans="1:8" s="14" customFormat="1" ht="39.6" x14ac:dyDescent="0.3">
      <c r="A20" s="12">
        <v>4</v>
      </c>
      <c r="B20" s="16" t="s">
        <v>24</v>
      </c>
      <c r="C20" s="12" t="s">
        <v>22</v>
      </c>
      <c r="D20" s="33"/>
      <c r="E20" s="40"/>
      <c r="G20" s="41"/>
      <c r="H20" s="33"/>
    </row>
    <row r="21" spans="1:8" s="14" customFormat="1" ht="52.8" x14ac:dyDescent="0.3">
      <c r="A21" s="12">
        <v>5</v>
      </c>
      <c r="B21" s="16" t="s">
        <v>25</v>
      </c>
      <c r="C21" s="12" t="s">
        <v>22</v>
      </c>
      <c r="D21" s="33"/>
      <c r="E21" s="40"/>
      <c r="G21" s="41"/>
      <c r="H21" s="33"/>
    </row>
    <row r="22" spans="1:8" s="14" customFormat="1" ht="26.4" x14ac:dyDescent="0.3">
      <c r="A22" s="12">
        <v>6</v>
      </c>
      <c r="B22" s="16" t="s">
        <v>26</v>
      </c>
      <c r="C22" s="17"/>
      <c r="D22" s="18">
        <f>E22*G22*12</f>
        <v>945.72</v>
      </c>
      <c r="E22" s="19">
        <v>0.1</v>
      </c>
      <c r="G22" s="20">
        <f>G17</f>
        <v>788.1</v>
      </c>
      <c r="H22" s="18">
        <f>D22</f>
        <v>945.72</v>
      </c>
    </row>
    <row r="23" spans="1:8" s="14" customFormat="1" ht="15" customHeight="1" x14ac:dyDescent="0.3">
      <c r="A23" s="42" t="s">
        <v>27</v>
      </c>
      <c r="B23" s="42"/>
      <c r="C23" s="42"/>
      <c r="D23" s="42"/>
      <c r="E23" s="42"/>
      <c r="G23" s="15"/>
    </row>
    <row r="24" spans="1:8" s="14" customFormat="1" ht="26.4" x14ac:dyDescent="0.3">
      <c r="A24" s="12">
        <v>1</v>
      </c>
      <c r="B24" s="16" t="s">
        <v>28</v>
      </c>
      <c r="C24" s="12" t="s">
        <v>29</v>
      </c>
      <c r="D24" s="33">
        <f>E24*G24*12</f>
        <v>14658.66</v>
      </c>
      <c r="E24" s="40">
        <v>1.55</v>
      </c>
      <c r="G24" s="41">
        <f>G17</f>
        <v>788.1</v>
      </c>
      <c r="H24" s="33">
        <f>D24</f>
        <v>14658.66</v>
      </c>
    </row>
    <row r="25" spans="1:8" s="14" customFormat="1" ht="26.4" x14ac:dyDescent="0.3">
      <c r="A25" s="12">
        <v>2</v>
      </c>
      <c r="B25" s="16" t="s">
        <v>30</v>
      </c>
      <c r="C25" s="12" t="s">
        <v>31</v>
      </c>
      <c r="D25" s="33"/>
      <c r="E25" s="40"/>
      <c r="G25" s="41">
        <f>711.1+76.6</f>
        <v>787.7</v>
      </c>
      <c r="H25" s="33"/>
    </row>
    <row r="26" spans="1:8" s="14" customFormat="1" ht="79.2" x14ac:dyDescent="0.3">
      <c r="A26" s="12">
        <v>3</v>
      </c>
      <c r="B26" s="16" t="s">
        <v>32</v>
      </c>
      <c r="C26" s="12" t="s">
        <v>31</v>
      </c>
      <c r="D26" s="33"/>
      <c r="E26" s="40"/>
      <c r="G26" s="41"/>
      <c r="H26" s="33"/>
    </row>
    <row r="27" spans="1:8" s="14" customFormat="1" ht="26.4" x14ac:dyDescent="0.3">
      <c r="A27" s="12">
        <v>4</v>
      </c>
      <c r="B27" s="16" t="s">
        <v>33</v>
      </c>
      <c r="C27" s="12" t="s">
        <v>22</v>
      </c>
      <c r="D27" s="13">
        <f>E27*G27*12</f>
        <v>1986.0120000000002</v>
      </c>
      <c r="E27" s="12">
        <v>0.21</v>
      </c>
      <c r="G27" s="21">
        <f>G17</f>
        <v>788.1</v>
      </c>
      <c r="H27" s="13">
        <f>D27</f>
        <v>1986.0120000000002</v>
      </c>
    </row>
    <row r="28" spans="1:8" s="14" customFormat="1" ht="15" customHeight="1" x14ac:dyDescent="0.3">
      <c r="A28" s="42" t="s">
        <v>34</v>
      </c>
      <c r="B28" s="42"/>
      <c r="C28" s="42"/>
      <c r="D28" s="42"/>
      <c r="E28" s="42"/>
      <c r="G28" s="15"/>
    </row>
    <row r="29" spans="1:8" s="14" customFormat="1" ht="14.4" customHeight="1" x14ac:dyDescent="0.3">
      <c r="A29" s="35" t="s">
        <v>35</v>
      </c>
      <c r="B29" s="35"/>
      <c r="C29" s="35"/>
      <c r="D29" s="33">
        <f>E29*G29*12</f>
        <v>34613.352000000006</v>
      </c>
      <c r="E29" s="40">
        <v>3.66</v>
      </c>
      <c r="G29" s="41">
        <f>G17</f>
        <v>788.1</v>
      </c>
      <c r="H29" s="33">
        <f>D29</f>
        <v>34613.352000000006</v>
      </c>
    </row>
    <row r="30" spans="1:8" s="14" customFormat="1" ht="13.8" x14ac:dyDescent="0.3">
      <c r="A30" s="12">
        <v>1</v>
      </c>
      <c r="B30" s="16" t="s">
        <v>36</v>
      </c>
      <c r="C30" s="12" t="s">
        <v>37</v>
      </c>
      <c r="D30" s="33"/>
      <c r="E30" s="40"/>
      <c r="G30" s="41"/>
      <c r="H30" s="33"/>
    </row>
    <row r="31" spans="1:8" s="14" customFormat="1" ht="52.8" x14ac:dyDescent="0.3">
      <c r="A31" s="12">
        <v>2</v>
      </c>
      <c r="B31" s="16" t="s">
        <v>38</v>
      </c>
      <c r="C31" s="12" t="s">
        <v>39</v>
      </c>
      <c r="D31" s="33"/>
      <c r="E31" s="40"/>
      <c r="G31" s="41"/>
      <c r="H31" s="33"/>
    </row>
    <row r="32" spans="1:8" s="14" customFormat="1" ht="13.8" x14ac:dyDescent="0.3">
      <c r="A32" s="12">
        <v>3</v>
      </c>
      <c r="B32" s="16" t="s">
        <v>40</v>
      </c>
      <c r="C32" s="12" t="s">
        <v>41</v>
      </c>
      <c r="D32" s="33"/>
      <c r="E32" s="40"/>
      <c r="G32" s="41"/>
      <c r="H32" s="33"/>
    </row>
    <row r="33" spans="1:9" s="14" customFormat="1" ht="26.4" x14ac:dyDescent="0.3">
      <c r="A33" s="12">
        <v>4</v>
      </c>
      <c r="B33" s="16" t="s">
        <v>42</v>
      </c>
      <c r="C33" s="12" t="s">
        <v>37</v>
      </c>
      <c r="D33" s="33"/>
      <c r="E33" s="40"/>
      <c r="G33" s="41"/>
      <c r="H33" s="33"/>
    </row>
    <row r="34" spans="1:9" s="14" customFormat="1" ht="17.399999999999999" customHeight="1" x14ac:dyDescent="0.3">
      <c r="A34" s="12">
        <v>5</v>
      </c>
      <c r="B34" s="16" t="s">
        <v>43</v>
      </c>
      <c r="C34" s="19" t="s">
        <v>44</v>
      </c>
      <c r="D34" s="33"/>
      <c r="E34" s="40"/>
      <c r="G34" s="41"/>
      <c r="H34" s="33"/>
    </row>
    <row r="35" spans="1:9" s="14" customFormat="1" ht="15" customHeight="1" x14ac:dyDescent="0.3">
      <c r="A35" s="35" t="s">
        <v>45</v>
      </c>
      <c r="B35" s="35"/>
      <c r="C35" s="35"/>
      <c r="D35" s="33"/>
      <c r="E35" s="40"/>
      <c r="G35" s="41">
        <f>711.1+76.6</f>
        <v>787.7</v>
      </c>
      <c r="H35" s="33"/>
    </row>
    <row r="36" spans="1:9" s="14" customFormat="1" ht="26.4" x14ac:dyDescent="0.3">
      <c r="A36" s="12">
        <v>6</v>
      </c>
      <c r="B36" s="16" t="s">
        <v>46</v>
      </c>
      <c r="C36" s="12" t="s">
        <v>47</v>
      </c>
      <c r="D36" s="33"/>
      <c r="E36" s="40"/>
      <c r="G36" s="41"/>
      <c r="H36" s="33"/>
    </row>
    <row r="37" spans="1:9" s="14" customFormat="1" ht="39.6" x14ac:dyDescent="0.3">
      <c r="A37" s="12">
        <v>7</v>
      </c>
      <c r="B37" s="16" t="s">
        <v>48</v>
      </c>
      <c r="C37" s="12" t="s">
        <v>47</v>
      </c>
      <c r="D37" s="33"/>
      <c r="E37" s="40"/>
      <c r="G37" s="41"/>
      <c r="H37" s="33"/>
    </row>
    <row r="38" spans="1:9" s="14" customFormat="1" ht="39.6" x14ac:dyDescent="0.3">
      <c r="A38" s="12">
        <v>8</v>
      </c>
      <c r="B38" s="16" t="s">
        <v>49</v>
      </c>
      <c r="C38" s="12" t="s">
        <v>37</v>
      </c>
      <c r="D38" s="33"/>
      <c r="E38" s="40"/>
      <c r="G38" s="41"/>
      <c r="H38" s="33"/>
    </row>
    <row r="39" spans="1:9" s="14" customFormat="1" ht="13.8" x14ac:dyDescent="0.3">
      <c r="A39" s="12">
        <v>9</v>
      </c>
      <c r="B39" s="16" t="s">
        <v>50</v>
      </c>
      <c r="C39" s="12" t="s">
        <v>37</v>
      </c>
      <c r="D39" s="33"/>
      <c r="E39" s="40"/>
      <c r="G39" s="41"/>
      <c r="H39" s="33"/>
    </row>
    <row r="40" spans="1:9" s="14" customFormat="1" ht="26.4" x14ac:dyDescent="0.3">
      <c r="A40" s="12">
        <v>10</v>
      </c>
      <c r="B40" s="16" t="s">
        <v>38</v>
      </c>
      <c r="C40" s="12" t="s">
        <v>51</v>
      </c>
      <c r="D40" s="33"/>
      <c r="E40" s="40"/>
      <c r="G40" s="41"/>
      <c r="H40" s="33"/>
    </row>
    <row r="41" spans="1:9" s="14" customFormat="1" ht="13.8" x14ac:dyDescent="0.3">
      <c r="A41" s="12">
        <v>11</v>
      </c>
      <c r="B41" s="16" t="s">
        <v>52</v>
      </c>
      <c r="C41" s="12" t="s">
        <v>37</v>
      </c>
      <c r="D41" s="33"/>
      <c r="E41" s="40"/>
      <c r="G41" s="41"/>
      <c r="H41" s="33"/>
    </row>
    <row r="42" spans="1:9" s="14" customFormat="1" ht="15" customHeight="1" x14ac:dyDescent="0.3">
      <c r="A42" s="42" t="s">
        <v>53</v>
      </c>
      <c r="B42" s="42"/>
      <c r="C42" s="42"/>
      <c r="D42" s="42"/>
      <c r="E42" s="42"/>
      <c r="G42" s="15"/>
    </row>
    <row r="43" spans="1:9" s="14" customFormat="1" ht="15" customHeight="1" x14ac:dyDescent="0.3">
      <c r="A43" s="35" t="s">
        <v>54</v>
      </c>
      <c r="B43" s="35"/>
      <c r="C43" s="35"/>
      <c r="D43" s="33">
        <f>E43*G43*12</f>
        <v>17306.676000000003</v>
      </c>
      <c r="E43" s="40">
        <v>1.83</v>
      </c>
      <c r="G43" s="41">
        <f>G17</f>
        <v>788.1</v>
      </c>
      <c r="H43" s="33">
        <f>D43</f>
        <v>17306.676000000003</v>
      </c>
    </row>
    <row r="44" spans="1:9" s="14" customFormat="1" ht="92.4" x14ac:dyDescent="0.3">
      <c r="A44" s="12">
        <v>1</v>
      </c>
      <c r="B44" s="16" t="s">
        <v>55</v>
      </c>
      <c r="C44" s="12" t="s">
        <v>56</v>
      </c>
      <c r="D44" s="33"/>
      <c r="E44" s="40"/>
      <c r="G44" s="41"/>
      <c r="H44" s="33"/>
    </row>
    <row r="45" spans="1:9" s="14" customFormat="1" ht="52.8" x14ac:dyDescent="0.3">
      <c r="A45" s="12">
        <v>2</v>
      </c>
      <c r="B45" s="16" t="s">
        <v>57</v>
      </c>
      <c r="C45" s="12" t="s">
        <v>56</v>
      </c>
      <c r="D45" s="33"/>
      <c r="E45" s="40"/>
      <c r="G45" s="41"/>
      <c r="H45" s="33"/>
    </row>
    <row r="46" spans="1:9" s="14" customFormat="1" ht="13.8" x14ac:dyDescent="0.3">
      <c r="A46" s="12">
        <v>3</v>
      </c>
      <c r="B46" s="16" t="s">
        <v>58</v>
      </c>
      <c r="C46" s="12" t="s">
        <v>22</v>
      </c>
      <c r="D46" s="33"/>
      <c r="E46" s="40"/>
      <c r="F46" s="22"/>
      <c r="G46" s="41"/>
      <c r="H46" s="33"/>
      <c r="I46" s="22"/>
    </row>
    <row r="47" spans="1:9" s="14" customFormat="1" ht="26.4" x14ac:dyDescent="0.3">
      <c r="A47" s="12">
        <v>4</v>
      </c>
      <c r="B47" s="16" t="s">
        <v>59</v>
      </c>
      <c r="C47" s="12" t="s">
        <v>60</v>
      </c>
      <c r="D47" s="33"/>
      <c r="E47" s="40"/>
      <c r="F47" s="22"/>
      <c r="G47" s="41"/>
      <c r="H47" s="33"/>
      <c r="I47" s="22"/>
    </row>
    <row r="48" spans="1:9" s="14" customFormat="1" ht="15" customHeight="1" x14ac:dyDescent="0.3">
      <c r="A48" s="35" t="s">
        <v>61</v>
      </c>
      <c r="B48" s="35"/>
      <c r="C48" s="35"/>
      <c r="D48" s="33">
        <f>E48*G48*12</f>
        <v>20143.835999999999</v>
      </c>
      <c r="E48" s="40">
        <v>2.13</v>
      </c>
      <c r="G48" s="41">
        <f>G17</f>
        <v>788.1</v>
      </c>
      <c r="H48" s="33">
        <f>D48</f>
        <v>20143.835999999999</v>
      </c>
    </row>
    <row r="49" spans="1:9" s="14" customFormat="1" ht="52.8" x14ac:dyDescent="0.3">
      <c r="A49" s="12">
        <v>1</v>
      </c>
      <c r="B49" s="16" t="s">
        <v>62</v>
      </c>
      <c r="C49" s="12" t="s">
        <v>63</v>
      </c>
      <c r="D49" s="33"/>
      <c r="E49" s="40"/>
      <c r="G49" s="41"/>
      <c r="H49" s="33"/>
    </row>
    <row r="50" spans="1:9" s="14" customFormat="1" ht="39.6" x14ac:dyDescent="0.3">
      <c r="A50" s="12">
        <v>2</v>
      </c>
      <c r="B50" s="16" t="s">
        <v>64</v>
      </c>
      <c r="C50" s="12" t="s">
        <v>22</v>
      </c>
      <c r="D50" s="33"/>
      <c r="E50" s="40"/>
      <c r="G50" s="41"/>
      <c r="H50" s="33"/>
    </row>
    <row r="51" spans="1:9" s="14" customFormat="1" ht="15" customHeight="1" x14ac:dyDescent="0.3">
      <c r="A51" s="35" t="s">
        <v>65</v>
      </c>
      <c r="B51" s="35"/>
      <c r="C51" s="35"/>
      <c r="D51" s="33">
        <f>E51*G51*12</f>
        <v>32532.767999999996</v>
      </c>
      <c r="E51" s="40">
        <v>3.44</v>
      </c>
      <c r="G51" s="41">
        <f>G17</f>
        <v>788.1</v>
      </c>
      <c r="H51" s="33">
        <f>D51</f>
        <v>32532.767999999996</v>
      </c>
    </row>
    <row r="52" spans="1:9" s="14" customFormat="1" ht="42" customHeight="1" x14ac:dyDescent="0.3">
      <c r="A52" s="12">
        <v>1</v>
      </c>
      <c r="B52" s="16" t="s">
        <v>66</v>
      </c>
      <c r="C52" s="12" t="s">
        <v>22</v>
      </c>
      <c r="D52" s="33"/>
      <c r="E52" s="40"/>
      <c r="G52" s="41"/>
      <c r="H52" s="33"/>
    </row>
    <row r="53" spans="1:9" s="14" customFormat="1" ht="13.8" x14ac:dyDescent="0.3">
      <c r="A53" s="12">
        <v>2</v>
      </c>
      <c r="B53" s="16" t="s">
        <v>67</v>
      </c>
      <c r="C53" s="12" t="s">
        <v>22</v>
      </c>
      <c r="D53" s="33"/>
      <c r="E53" s="40"/>
      <c r="G53" s="41"/>
      <c r="H53" s="33"/>
    </row>
    <row r="54" spans="1:9" s="14" customFormat="1" ht="43.8" customHeight="1" x14ac:dyDescent="0.3">
      <c r="A54" s="12">
        <v>3</v>
      </c>
      <c r="B54" s="16" t="s">
        <v>68</v>
      </c>
      <c r="C54" s="12" t="s">
        <v>56</v>
      </c>
      <c r="D54" s="33"/>
      <c r="E54" s="40"/>
      <c r="G54" s="41"/>
      <c r="H54" s="33"/>
    </row>
    <row r="55" spans="1:9" s="14" customFormat="1" ht="13.8" x14ac:dyDescent="0.3">
      <c r="A55" s="12">
        <v>4</v>
      </c>
      <c r="B55" s="16" t="s">
        <v>69</v>
      </c>
      <c r="C55" s="12" t="s">
        <v>22</v>
      </c>
      <c r="D55" s="33"/>
      <c r="E55" s="40"/>
      <c r="G55" s="41"/>
      <c r="H55" s="33"/>
    </row>
    <row r="56" spans="1:9" s="14" customFormat="1" ht="39.6" x14ac:dyDescent="0.3">
      <c r="A56" s="12">
        <v>5</v>
      </c>
      <c r="B56" s="16" t="s">
        <v>70</v>
      </c>
      <c r="C56" s="12" t="s">
        <v>22</v>
      </c>
      <c r="D56" s="33"/>
      <c r="E56" s="40"/>
      <c r="G56" s="41"/>
      <c r="H56" s="33"/>
    </row>
    <row r="57" spans="1:9" s="14" customFormat="1" ht="42.6" customHeight="1" x14ac:dyDescent="0.3">
      <c r="A57" s="12">
        <v>6</v>
      </c>
      <c r="B57" s="16" t="s">
        <v>68</v>
      </c>
      <c r="C57" s="12" t="s">
        <v>56</v>
      </c>
      <c r="D57" s="33"/>
      <c r="E57" s="40"/>
      <c r="F57" s="22"/>
      <c r="G57" s="41"/>
      <c r="H57" s="33"/>
      <c r="I57" s="22"/>
    </row>
    <row r="58" spans="1:9" s="14" customFormat="1" ht="15" customHeight="1" x14ac:dyDescent="0.3">
      <c r="A58" s="35" t="s">
        <v>71</v>
      </c>
      <c r="B58" s="35"/>
      <c r="C58" s="35"/>
      <c r="D58" s="33">
        <f>E58*G58*12</f>
        <v>11821.5</v>
      </c>
      <c r="E58" s="40">
        <v>1.25</v>
      </c>
      <c r="G58" s="41">
        <f>G17</f>
        <v>788.1</v>
      </c>
      <c r="H58" s="33">
        <f>D58</f>
        <v>11821.5</v>
      </c>
    </row>
    <row r="59" spans="1:9" s="14" customFormat="1" ht="66" x14ac:dyDescent="0.3">
      <c r="A59" s="12">
        <v>1</v>
      </c>
      <c r="B59" s="16" t="s">
        <v>72</v>
      </c>
      <c r="C59" s="12" t="s">
        <v>22</v>
      </c>
      <c r="D59" s="33"/>
      <c r="E59" s="40"/>
      <c r="G59" s="41"/>
      <c r="H59" s="33"/>
    </row>
    <row r="60" spans="1:9" s="14" customFormat="1" ht="79.2" x14ac:dyDescent="0.3">
      <c r="A60" s="12">
        <v>2</v>
      </c>
      <c r="B60" s="16" t="s">
        <v>73</v>
      </c>
      <c r="C60" s="12" t="s">
        <v>22</v>
      </c>
      <c r="D60" s="33"/>
      <c r="E60" s="40"/>
      <c r="G60" s="41"/>
      <c r="H60" s="33"/>
    </row>
    <row r="61" spans="1:9" s="14" customFormat="1" ht="39.6" x14ac:dyDescent="0.3">
      <c r="A61" s="12">
        <v>3</v>
      </c>
      <c r="B61" s="16" t="s">
        <v>74</v>
      </c>
      <c r="C61" s="12" t="s">
        <v>56</v>
      </c>
      <c r="D61" s="33"/>
      <c r="E61" s="40"/>
      <c r="F61" s="22"/>
      <c r="G61" s="41"/>
      <c r="H61" s="33"/>
      <c r="I61" s="22"/>
    </row>
    <row r="62" spans="1:9" s="14" customFormat="1" ht="15" customHeight="1" x14ac:dyDescent="0.3">
      <c r="A62" s="35" t="s">
        <v>75</v>
      </c>
      <c r="B62" s="35"/>
      <c r="C62" s="35"/>
      <c r="D62" s="35"/>
      <c r="E62" s="35"/>
      <c r="G62" s="15"/>
    </row>
    <row r="63" spans="1:9" s="14" customFormat="1" ht="66" x14ac:dyDescent="0.3">
      <c r="A63" s="12">
        <v>1</v>
      </c>
      <c r="B63" s="16" t="s">
        <v>76</v>
      </c>
      <c r="C63" s="12" t="s">
        <v>60</v>
      </c>
      <c r="D63" s="33">
        <f>E63*G63*12</f>
        <v>22791.852000000003</v>
      </c>
      <c r="E63" s="40">
        <v>2.41</v>
      </c>
      <c r="G63" s="41">
        <f>G17</f>
        <v>788.1</v>
      </c>
      <c r="H63" s="33">
        <f>D63</f>
        <v>22791.852000000003</v>
      </c>
    </row>
    <row r="64" spans="1:9" s="14" customFormat="1" ht="26.4" x14ac:dyDescent="0.3">
      <c r="A64" s="12">
        <v>2</v>
      </c>
      <c r="B64" s="16" t="s">
        <v>77</v>
      </c>
      <c r="C64" s="12" t="s">
        <v>78</v>
      </c>
      <c r="D64" s="33"/>
      <c r="E64" s="40"/>
      <c r="G64" s="41"/>
      <c r="H64" s="33"/>
    </row>
    <row r="65" spans="1:8" s="14" customFormat="1" ht="15" customHeight="1" x14ac:dyDescent="0.3">
      <c r="A65" s="35" t="s">
        <v>79</v>
      </c>
      <c r="B65" s="35"/>
      <c r="C65" s="35"/>
      <c r="D65" s="35"/>
      <c r="E65" s="35"/>
      <c r="G65" s="15"/>
    </row>
    <row r="66" spans="1:8" s="14" customFormat="1" ht="66" x14ac:dyDescent="0.3">
      <c r="A66" s="12">
        <v>1</v>
      </c>
      <c r="B66" s="16" t="s">
        <v>80</v>
      </c>
      <c r="C66" s="19" t="s">
        <v>81</v>
      </c>
      <c r="D66" s="33">
        <f>E66*G66*12</f>
        <v>41138.819999999992</v>
      </c>
      <c r="E66" s="40">
        <v>4.3499999999999996</v>
      </c>
      <c r="G66" s="41">
        <f>G17</f>
        <v>788.1</v>
      </c>
      <c r="H66" s="33">
        <f>D66</f>
        <v>41138.819999999992</v>
      </c>
    </row>
    <row r="67" spans="1:8" s="14" customFormat="1" ht="66" x14ac:dyDescent="0.3">
      <c r="A67" s="12">
        <v>2</v>
      </c>
      <c r="B67" s="16" t="s">
        <v>82</v>
      </c>
      <c r="C67" s="19" t="s">
        <v>81</v>
      </c>
      <c r="D67" s="33"/>
      <c r="E67" s="40"/>
      <c r="G67" s="41"/>
      <c r="H67" s="33"/>
    </row>
    <row r="68" spans="1:8" s="14" customFormat="1" ht="66" x14ac:dyDescent="0.3">
      <c r="A68" s="40">
        <v>3</v>
      </c>
      <c r="B68" s="16" t="s">
        <v>83</v>
      </c>
      <c r="C68" s="40" t="s">
        <v>84</v>
      </c>
      <c r="D68" s="33"/>
      <c r="E68" s="40"/>
      <c r="G68" s="41"/>
      <c r="H68" s="33"/>
    </row>
    <row r="69" spans="1:8" s="14" customFormat="1" ht="26.4" x14ac:dyDescent="0.3">
      <c r="A69" s="40"/>
      <c r="B69" s="16" t="s">
        <v>85</v>
      </c>
      <c r="C69" s="40"/>
      <c r="D69" s="33"/>
      <c r="E69" s="40"/>
      <c r="G69" s="41"/>
      <c r="H69" s="33"/>
    </row>
    <row r="70" spans="1:8" s="14" customFormat="1" ht="66" x14ac:dyDescent="0.3">
      <c r="A70" s="40"/>
      <c r="B70" s="16" t="s">
        <v>86</v>
      </c>
      <c r="C70" s="40"/>
      <c r="D70" s="33"/>
      <c r="E70" s="40"/>
      <c r="G70" s="41"/>
      <c r="H70" s="33"/>
    </row>
    <row r="71" spans="1:8" s="14" customFormat="1" ht="52.8" x14ac:dyDescent="0.3">
      <c r="A71" s="40"/>
      <c r="B71" s="16" t="s">
        <v>87</v>
      </c>
      <c r="C71" s="40"/>
      <c r="D71" s="33"/>
      <c r="E71" s="40"/>
      <c r="G71" s="41"/>
      <c r="H71" s="33"/>
    </row>
    <row r="72" spans="1:8" s="14" customFormat="1" ht="79.2" x14ac:dyDescent="0.3">
      <c r="A72" s="12">
        <v>4</v>
      </c>
      <c r="B72" s="16" t="s">
        <v>88</v>
      </c>
      <c r="C72" s="19" t="s">
        <v>89</v>
      </c>
      <c r="D72" s="33"/>
      <c r="E72" s="40"/>
      <c r="G72" s="41"/>
      <c r="H72" s="33"/>
    </row>
    <row r="73" spans="1:8" s="14" customFormat="1" ht="39.6" x14ac:dyDescent="0.3">
      <c r="A73" s="12">
        <v>5</v>
      </c>
      <c r="B73" s="16" t="s">
        <v>90</v>
      </c>
      <c r="C73" s="12" t="s">
        <v>91</v>
      </c>
      <c r="D73" s="33"/>
      <c r="E73" s="40"/>
      <c r="G73" s="41"/>
      <c r="H73" s="33"/>
    </row>
    <row r="74" spans="1:8" s="14" customFormat="1" ht="66" x14ac:dyDescent="0.3">
      <c r="A74" s="12">
        <v>6</v>
      </c>
      <c r="B74" s="16" t="s">
        <v>92</v>
      </c>
      <c r="C74" s="12" t="s">
        <v>93</v>
      </c>
      <c r="D74" s="33"/>
      <c r="E74" s="40"/>
      <c r="G74" s="41"/>
      <c r="H74" s="33"/>
    </row>
    <row r="75" spans="1:8" s="14" customFormat="1" ht="40.799999999999997" customHeight="1" x14ac:dyDescent="0.3">
      <c r="A75" s="12">
        <v>7</v>
      </c>
      <c r="B75" s="16" t="s">
        <v>94</v>
      </c>
      <c r="C75" s="12" t="s">
        <v>56</v>
      </c>
      <c r="D75" s="33"/>
      <c r="E75" s="40"/>
      <c r="G75" s="41"/>
      <c r="H75" s="33"/>
    </row>
    <row r="76" spans="1:8" s="14" customFormat="1" ht="79.2" x14ac:dyDescent="0.3">
      <c r="A76" s="12">
        <v>8</v>
      </c>
      <c r="B76" s="16" t="s">
        <v>95</v>
      </c>
      <c r="C76" s="12" t="s">
        <v>96</v>
      </c>
      <c r="D76" s="33"/>
      <c r="E76" s="40"/>
      <c r="G76" s="41"/>
      <c r="H76" s="33"/>
    </row>
    <row r="77" spans="1:8" s="14" customFormat="1" ht="105.6" x14ac:dyDescent="0.3">
      <c r="A77" s="12">
        <v>9</v>
      </c>
      <c r="B77" s="16" t="s">
        <v>97</v>
      </c>
      <c r="C77" s="12" t="s">
        <v>98</v>
      </c>
      <c r="D77" s="33"/>
      <c r="E77" s="40"/>
      <c r="G77" s="41"/>
      <c r="H77" s="33"/>
    </row>
    <row r="78" spans="1:8" s="14" customFormat="1" ht="52.8" x14ac:dyDescent="0.3">
      <c r="A78" s="12">
        <v>10</v>
      </c>
      <c r="B78" s="16" t="s">
        <v>99</v>
      </c>
      <c r="C78" s="12" t="s">
        <v>100</v>
      </c>
      <c r="D78" s="33"/>
      <c r="E78" s="40"/>
      <c r="G78" s="41"/>
      <c r="H78" s="33"/>
    </row>
    <row r="79" spans="1:8" s="14" customFormat="1" ht="26.4" x14ac:dyDescent="0.3">
      <c r="A79" s="12">
        <v>11</v>
      </c>
      <c r="B79" s="16" t="s">
        <v>101</v>
      </c>
      <c r="C79" s="12" t="s">
        <v>102</v>
      </c>
      <c r="D79" s="33"/>
      <c r="E79" s="40"/>
      <c r="G79" s="41"/>
      <c r="H79" s="33"/>
    </row>
    <row r="80" spans="1:8" s="14" customFormat="1" ht="39.6" x14ac:dyDescent="0.3">
      <c r="A80" s="12">
        <v>12</v>
      </c>
      <c r="B80" s="16" t="s">
        <v>103</v>
      </c>
      <c r="C80" s="12" t="s">
        <v>104</v>
      </c>
      <c r="D80" s="33"/>
      <c r="E80" s="40"/>
      <c r="G80" s="41"/>
      <c r="H80" s="33"/>
    </row>
    <row r="81" spans="1:8" s="14" customFormat="1" ht="92.4" x14ac:dyDescent="0.3">
      <c r="A81" s="12">
        <v>13</v>
      </c>
      <c r="B81" s="16" t="s">
        <v>105</v>
      </c>
      <c r="C81" s="12" t="s">
        <v>106</v>
      </c>
      <c r="D81" s="33"/>
      <c r="E81" s="40"/>
      <c r="G81" s="41"/>
      <c r="H81" s="33"/>
    </row>
    <row r="82" spans="1:8" s="14" customFormat="1" ht="66" x14ac:dyDescent="0.3">
      <c r="A82" s="12">
        <v>14</v>
      </c>
      <c r="B82" s="16" t="s">
        <v>107</v>
      </c>
      <c r="C82" s="12" t="s">
        <v>108</v>
      </c>
      <c r="D82" s="33"/>
      <c r="E82" s="40"/>
      <c r="G82" s="41"/>
      <c r="H82" s="33"/>
    </row>
    <row r="83" spans="1:8" s="14" customFormat="1" ht="53.4" x14ac:dyDescent="0.3">
      <c r="A83" s="12">
        <v>15</v>
      </c>
      <c r="B83" s="23" t="s">
        <v>109</v>
      </c>
      <c r="C83" s="12" t="s">
        <v>110</v>
      </c>
      <c r="D83" s="13">
        <f>E83*G83*12</f>
        <v>340.45919999999995</v>
      </c>
      <c r="E83" s="24">
        <f>0.03*1.2</f>
        <v>3.5999999999999997E-2</v>
      </c>
      <c r="G83" s="25">
        <f>G17</f>
        <v>788.1</v>
      </c>
      <c r="H83" s="13">
        <f>D83</f>
        <v>340.45919999999995</v>
      </c>
    </row>
    <row r="84" spans="1:8" s="14" customFormat="1" ht="14.4" customHeight="1" x14ac:dyDescent="0.3">
      <c r="A84" s="35" t="s">
        <v>111</v>
      </c>
      <c r="B84" s="35"/>
      <c r="C84" s="35"/>
      <c r="D84" s="35"/>
      <c r="E84" s="35"/>
      <c r="G84" s="15"/>
    </row>
    <row r="85" spans="1:8" s="14" customFormat="1" ht="13.8" x14ac:dyDescent="0.3">
      <c r="A85" s="12">
        <v>1</v>
      </c>
      <c r="B85" s="26" t="s">
        <v>112</v>
      </c>
      <c r="C85" s="12" t="s">
        <v>113</v>
      </c>
      <c r="D85" s="33">
        <f>E85*G85*12</f>
        <v>37828.800000000003</v>
      </c>
      <c r="E85" s="36">
        <v>4</v>
      </c>
      <c r="G85" s="38">
        <f>G17</f>
        <v>788.1</v>
      </c>
      <c r="H85" s="33">
        <f>D85</f>
        <v>37828.800000000003</v>
      </c>
    </row>
    <row r="86" spans="1:8" s="14" customFormat="1" ht="13.8" x14ac:dyDescent="0.3">
      <c r="A86" s="12">
        <v>2</v>
      </c>
      <c r="B86" s="26" t="s">
        <v>114</v>
      </c>
      <c r="C86" s="12" t="s">
        <v>113</v>
      </c>
      <c r="D86" s="34"/>
      <c r="E86" s="37"/>
      <c r="G86" s="39"/>
      <c r="H86" s="34"/>
    </row>
    <row r="87" spans="1:8" s="14" customFormat="1" ht="20.399999999999999" customHeight="1" x14ac:dyDescent="0.3">
      <c r="A87" s="19"/>
      <c r="B87" s="31" t="s">
        <v>117</v>
      </c>
      <c r="C87" s="32"/>
      <c r="D87" s="27">
        <f>D17+D22+D24+D27+D29+D43+D48+D51+D58+D63+D66+D83+D85</f>
        <v>247929.95520000003</v>
      </c>
      <c r="E87" s="19"/>
      <c r="G87" s="15">
        <f>26.22*788.1*12</f>
        <v>247967.78399999999</v>
      </c>
      <c r="H87" s="27">
        <f>H17+H22+H24+H27+H29+H43+H48+H51+H58+H63+H66+H83+H85</f>
        <v>247929.95520000003</v>
      </c>
    </row>
    <row r="88" spans="1:8" s="14" customFormat="1" ht="13.8" x14ac:dyDescent="0.3">
      <c r="D88" s="28"/>
      <c r="G88" s="15"/>
    </row>
  </sheetData>
  <mergeCells count="63">
    <mergeCell ref="B13:C13"/>
    <mergeCell ref="B6:C6"/>
    <mergeCell ref="A2:E2"/>
    <mergeCell ref="A3:E3"/>
    <mergeCell ref="B11:C11"/>
    <mergeCell ref="B12:C12"/>
    <mergeCell ref="A4:E4"/>
    <mergeCell ref="A16:E16"/>
    <mergeCell ref="D17:D21"/>
    <mergeCell ref="E17:E21"/>
    <mergeCell ref="G17:G21"/>
    <mergeCell ref="A23:E23"/>
    <mergeCell ref="D24:D26"/>
    <mergeCell ref="E24:E26"/>
    <mergeCell ref="G24:G26"/>
    <mergeCell ref="A28:E28"/>
    <mergeCell ref="A29:C29"/>
    <mergeCell ref="D29:D41"/>
    <mergeCell ref="E29:E41"/>
    <mergeCell ref="G29:G41"/>
    <mergeCell ref="A35:C35"/>
    <mergeCell ref="A42:E42"/>
    <mergeCell ref="A43:C43"/>
    <mergeCell ref="D43:D47"/>
    <mergeCell ref="E43:E47"/>
    <mergeCell ref="G43:G47"/>
    <mergeCell ref="A48:C48"/>
    <mergeCell ref="D48:D50"/>
    <mergeCell ref="E48:E50"/>
    <mergeCell ref="G48:G50"/>
    <mergeCell ref="A51:C51"/>
    <mergeCell ref="D51:D57"/>
    <mergeCell ref="E51:E57"/>
    <mergeCell ref="G51:G57"/>
    <mergeCell ref="A58:C58"/>
    <mergeCell ref="D58:D61"/>
    <mergeCell ref="E58:E61"/>
    <mergeCell ref="G58:G61"/>
    <mergeCell ref="A62:E62"/>
    <mergeCell ref="E63:E64"/>
    <mergeCell ref="G63:G64"/>
    <mergeCell ref="A65:E65"/>
    <mergeCell ref="D66:D82"/>
    <mergeCell ref="E66:E82"/>
    <mergeCell ref="G66:G82"/>
    <mergeCell ref="A68:A71"/>
    <mergeCell ref="C68:C71"/>
    <mergeCell ref="B87:C87"/>
    <mergeCell ref="H17:H21"/>
    <mergeCell ref="H24:H26"/>
    <mergeCell ref="H29:H41"/>
    <mergeCell ref="H43:H47"/>
    <mergeCell ref="H48:H50"/>
    <mergeCell ref="H51:H57"/>
    <mergeCell ref="H58:H61"/>
    <mergeCell ref="H63:H64"/>
    <mergeCell ref="H66:H82"/>
    <mergeCell ref="H85:H86"/>
    <mergeCell ref="A84:E84"/>
    <mergeCell ref="D85:D86"/>
    <mergeCell ref="E85:E86"/>
    <mergeCell ref="G85:G86"/>
    <mergeCell ref="D63:D64"/>
  </mergeCells>
  <pageMargins left="0.70866141732283472" right="0.70866141732283472" top="0.74803149606299213" bottom="0.74803149606299213" header="0.31496062992125984" footer="0.31496062992125984"/>
  <pageSetup paperSize="9" scale="92" fitToHeight="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Авиационная 20</vt:lpstr>
      <vt:lpstr>'Авиационная 20'!Область_печати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cp:lastPrinted>2022-12-28T00:03:12Z</cp:lastPrinted>
  <dcterms:created xsi:type="dcterms:W3CDTF">2018-12-12T04:57:21Z</dcterms:created>
  <dcterms:modified xsi:type="dcterms:W3CDTF">2023-01-13T06:09:16Z</dcterms:modified>
</cp:coreProperties>
</file>