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2 отчеты\Концепт-1  2022 отчеты по перечням\"/>
    </mc:Choice>
  </mc:AlternateContent>
  <bookViews>
    <workbookView xWindow="0" yWindow="0" windowWidth="23040" windowHeight="9192" firstSheet="1" activeTab="1"/>
  </bookViews>
  <sheets>
    <sheet name="Ник шоссе 27 (2023)" sheetId="3" r:id="rId1"/>
    <sheet name="Ник шоссе 27" sheetId="1" r:id="rId2"/>
  </sheets>
  <definedNames>
    <definedName name="_xlnm.Print_Area" localSheetId="1">'Ник шоссе 27'!$A$1:$H$92</definedName>
    <definedName name="_xlnm.Print_Area" localSheetId="0">'Ник шоссе 27 (2023)'!$A$1:$E$85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2" i="1" l="1"/>
  <c r="G90" i="1" l="1"/>
  <c r="D90" i="1" s="1"/>
  <c r="H90" i="1" s="1"/>
  <c r="G88" i="1"/>
  <c r="D88" i="1" s="1"/>
  <c r="H88" i="1" s="1"/>
  <c r="G69" i="1"/>
  <c r="D69" i="1" s="1"/>
  <c r="H69" i="1" s="1"/>
  <c r="G66" i="1"/>
  <c r="D66" i="1" s="1"/>
  <c r="H66" i="1" s="1"/>
  <c r="G61" i="1"/>
  <c r="D61" i="1"/>
  <c r="H61" i="1" s="1"/>
  <c r="G55" i="1"/>
  <c r="D55" i="1"/>
  <c r="H55" i="1" s="1"/>
  <c r="G53" i="1"/>
  <c r="D53" i="1" s="1"/>
  <c r="H53" i="1" s="1"/>
  <c r="G47" i="1"/>
  <c r="D47" i="1" s="1"/>
  <c r="H47" i="1" s="1"/>
  <c r="G42" i="1"/>
  <c r="D42" i="1" s="1"/>
  <c r="H42" i="1" s="1"/>
  <c r="G28" i="1"/>
  <c r="D28" i="1" s="1"/>
  <c r="H28" i="1" s="1"/>
  <c r="G26" i="1"/>
  <c r="D26" i="1" s="1"/>
  <c r="H26" i="1" s="1"/>
  <c r="G23" i="1"/>
  <c r="D23" i="1" s="1"/>
  <c r="H23" i="1" s="1"/>
  <c r="G21" i="1"/>
  <c r="D21" i="1" s="1"/>
  <c r="H21" i="1" s="1"/>
  <c r="D16" i="1"/>
  <c r="H16" i="1" s="1"/>
  <c r="H92" i="1" l="1"/>
  <c r="D92" i="1"/>
  <c r="E84" i="3" l="1"/>
  <c r="D85" i="3" s="1"/>
  <c r="D83" i="3"/>
  <c r="D62" i="3"/>
  <c r="D59" i="3"/>
  <c r="D54" i="3"/>
  <c r="D48" i="3"/>
  <c r="D43" i="3"/>
  <c r="D38" i="3"/>
  <c r="D34" i="3"/>
  <c r="D32" i="3"/>
  <c r="D18" i="3"/>
  <c r="D16" i="3"/>
  <c r="D13" i="3"/>
  <c r="D11" i="3"/>
  <c r="D6" i="3"/>
</calcChain>
</file>

<file path=xl/sharedStrings.xml><?xml version="1.0" encoding="utf-8"?>
<sst xmlns="http://schemas.openxmlformats.org/spreadsheetml/2006/main" count="342" uniqueCount="160">
  <si>
    <t>1 категория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</si>
  <si>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</si>
  <si>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</si>
  <si>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</si>
  <si>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</si>
  <si>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</si>
  <si>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</si>
  <si>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</si>
  <si>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</si>
  <si>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</si>
  <si>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</si>
  <si>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</si>
  <si>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</si>
  <si>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</si>
  <si>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</si>
  <si>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</si>
  <si>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</si>
  <si>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</si>
  <si>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</si>
  <si>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</si>
  <si>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</si>
  <si>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</si>
  <si>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</si>
  <si>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</si>
  <si>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</si>
  <si>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</si>
  <si>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</si>
  <si>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</si>
  <si>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</si>
  <si>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</si>
  <si>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</si>
  <si>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</si>
  <si>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</si>
  <si>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</si>
  <si>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</si>
  <si>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</si>
  <si>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</si>
  <si>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</si>
  <si>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</si>
  <si>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</si>
  <si>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</si>
  <si>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</si>
  <si>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</si>
  <si>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</si>
  <si>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</si>
  <si>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</si>
  <si>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</si>
  <si>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</si>
  <si>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</si>
  <si>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</si>
  <si>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</si>
  <si>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</si>
  <si>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</si>
  <si>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</si>
  <si>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</si>
  <si>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</si>
  <si>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</si>
  <si>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</si>
  <si>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</si>
  <si>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</si>
  <si>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</si>
  <si>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</si>
  <si>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</si>
  <si>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</si>
  <si>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</si>
  <si>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</si>
  <si>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</si>
  <si>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</si>
  <si>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</si>
  <si>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</si>
  <si>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</si>
  <si>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</si>
  <si>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</si>
  <si>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</si>
  <si>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</si>
  <si>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</si>
  <si>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</si>
  <si>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</si>
  <si>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</si>
  <si>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</si>
  <si>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</si>
  <si>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</si>
  <si>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</si>
  <si>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</si>
  <si>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</si>
  <si>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</si>
  <si>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</si>
  <si>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</si>
  <si>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</si>
  <si>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</si>
  <si>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</si>
  <si>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</si>
  <si>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</si>
  <si>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</si>
  <si>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</si>
  <si>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</si>
  <si>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</si>
  <si>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</si>
  <si>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</si>
  <si>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</si>
  <si>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</si>
  <si>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</si>
  <si>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</si>
  <si>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</si>
  <si>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</si>
  <si>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</si>
  <si>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</si>
  <si>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</si>
  <si>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</si>
  <si>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</si>
  <si>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</si>
  <si>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</si>
  <si>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</si>
  <si>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</si>
  <si>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</si>
  <si>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</si>
  <si>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</si>
  <si>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</si>
  <si>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</si>
  <si>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</si>
  <si>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</si>
  <si>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</si>
  <si>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Услуги по управлению домом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</si>
  <si>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</si>
  <si>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</si>
  <si>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</si>
  <si>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</si>
  <si>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Перечень работ и услуг по содержанию и ремонту общего имущества в многоквартирном доме № 27 по ул. Никольское шоссе на 2021 г.</t>
  </si>
  <si>
    <t>Всего  руб. за 2754,8 кв.м.</t>
  </si>
  <si>
    <t>Бетонирование двора двора-130 м2</t>
  </si>
  <si>
    <t xml:space="preserve">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</si>
  <si>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</si>
  <si>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</si>
  <si>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</si>
  <si>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</si>
  <si>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</si>
  <si>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 xml:space="preserve">многоквартирного дома № 27  по ул  Никольское шоссе города Белогорска </t>
  </si>
  <si>
    <t>2032-2034</t>
  </si>
  <si>
    <t>Площадь лестничных клеток, тамбуров, кв.м.</t>
  </si>
  <si>
    <t>Общая площадь жилых помещений МКД,кв.м.</t>
  </si>
  <si>
    <t xml:space="preserve">Площадь подвальных помещений, кв.м. </t>
  </si>
  <si>
    <t>за период с 01 января по 31 декабря 2022 года</t>
  </si>
  <si>
    <t xml:space="preserve">1 раз в месяц </t>
  </si>
  <si>
    <t>Завоз и замена песка в детской песочнице</t>
  </si>
  <si>
    <t>1 раз в летний период</t>
  </si>
  <si>
    <t>по мере необходимости</t>
  </si>
  <si>
    <t>Промывка инженерных сетей водоснабжения</t>
  </si>
  <si>
    <t xml:space="preserve">по мере необходимости </t>
  </si>
  <si>
    <t>по мере необходимости и (немедленно)</t>
  </si>
  <si>
    <t xml:space="preserve">Промывка инженерных сетей теплоснабжения 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</si>
  <si>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</si>
  <si>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</si>
  <si>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регистрация – в момент обращения, проверка по обращению – в течение 2-х часов или время, согласованное с потребителем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</si>
  <si>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</si>
  <si>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Оштукатуривание наружной стены кв. 1 - 44 кв.м. </t>
  </si>
  <si>
    <t>май-октябрь</t>
  </si>
  <si>
    <t>Бетонирование двора</t>
  </si>
  <si>
    <t>Плановая стоимость работ и услуг на 2022 г., руб.</t>
  </si>
  <si>
    <t>Фактическое выполнение работ и  услуг в 2022 г., руб.</t>
  </si>
  <si>
    <t>Всего в год руб. за 2746,4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</si>
</sst>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vertical="center" wrapText="1"/>
    </xf>
    <xf numFmtId="0" fontId="2" fillId="0" borderId="6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0" fontId="8" fillId="0" borderId="7" xfId="0" applyFont="1" applyBorder="1" applyAlignment="1">
      <alignment vertical="top" wrapText="1"/>
    </xf>
    <xf numFmtId="2" fontId="7" fillId="0" borderId="9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2" fillId="0" borderId="31" xfId="0" applyFont="1" applyBorder="1" applyAlignment="1">
      <alignment horizontal="center" vertical="top" wrapText="1"/>
    </xf>
    <xf numFmtId="0" fontId="4" fillId="0" borderId="0" xfId="0" applyFont="1"/>
    <xf numFmtId="0" fontId="2" fillId="0" borderId="22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3" fillId="0" borderId="22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7" fillId="0" borderId="30" xfId="0" applyNumberFormat="1" applyFont="1" applyBorder="1" applyAlignment="1">
      <alignment horizontal="center" vertical="top" wrapText="1"/>
    </xf>
    <xf numFmtId="0" fontId="6" fillId="0" borderId="7" xfId="0" applyNumberFormat="1" applyFont="1" applyBorder="1" applyAlignment="1">
      <alignment wrapText="1"/>
    </xf>
    <xf numFmtId="2" fontId="4" fillId="0" borderId="8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/>
    <xf numFmtId="0" fontId="6" fillId="0" borderId="0" xfId="0" applyFont="1" applyAlignment="1">
      <alignment horizontal="center"/>
    </xf>
    <xf numFmtId="2" fontId="6" fillId="0" borderId="0" xfId="0" applyNumberFormat="1" applyFont="1"/>
    <xf numFmtId="4" fontId="6" fillId="0" borderId="0" xfId="0" applyNumberFormat="1" applyFont="1"/>
    <xf numFmtId="0" fontId="6" fillId="0" borderId="0" xfId="0" applyFont="1" applyAlignment="1">
      <alignment horizontal="left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7" xfId="0" applyNumberFormat="1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6" fillId="0" borderId="0" xfId="0" applyFont="1" applyBorder="1"/>
    <xf numFmtId="4" fontId="2" fillId="0" borderId="7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top" wrapText="1"/>
    </xf>
    <xf numFmtId="2" fontId="2" fillId="0" borderId="0" xfId="0" applyNumberFormat="1" applyFont="1" applyBorder="1" applyAlignment="1">
      <alignment horizontal="center" vertical="center" wrapText="1"/>
    </xf>
    <xf numFmtId="0" fontId="2" fillId="0" borderId="0" xfId="0" applyFont="1"/>
    <xf numFmtId="4" fontId="3" fillId="0" borderId="7" xfId="0" applyNumberFormat="1" applyFont="1" applyBorder="1" applyAlignment="1">
      <alignment horizontal="center" vertical="center" wrapText="1"/>
    </xf>
    <xf numFmtId="2" fontId="6" fillId="0" borderId="0" xfId="0" applyNumberFormat="1" applyFont="1" applyBorder="1"/>
    <xf numFmtId="0" fontId="6" fillId="2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4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6" fillId="0" borderId="0" xfId="0" applyFont="1" applyFill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opLeftCell="A76" workbookViewId="0">
      <selection activeCell="G79" sqref="G79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0" customWidth="1"/>
    <col min="5" max="5" width="9.88671875" bestFit="1" customWidth="1"/>
    <col min="6" max="6" width="13.5546875" customWidth="1"/>
    <col min="7" max="7" width="8.5546875" customWidth="1"/>
    <col min="8" max="8" width="8" customWidth="1"/>
    <col min="9" max="9" width="5" customWidth="1"/>
  </cols>
  <sheetData>
    <row r="1" spans="1:8" x14ac:dyDescent="0.3">
      <c r="D1" s="30" t="s">
        <v>0</v>
      </c>
    </row>
    <row r="3" spans="1:8" ht="28.5" customHeight="1" thickBot="1" x14ac:dyDescent="0.35">
      <c r="A3" s="98" t="s">
        <v>127</v>
      </c>
      <c r="B3" s="98"/>
      <c r="C3" s="98"/>
      <c r="D3" s="98"/>
      <c r="E3" s="98"/>
      <c r="H3">
        <v>2754.8</v>
      </c>
    </row>
    <row r="4" spans="1:8" ht="129" customHeight="1" thickBot="1" x14ac:dyDescent="0.35">
      <c r="A4" s="1" t="s">
        <v>1</v>
      </c>
      <c r="B4" s="2" t="s">
        <v>2</v>
      </c>
      <c r="C4" s="2" t="s">
        <v>3</v>
      </c>
      <c r="D4" s="31" t="s">
        <v>123</v>
      </c>
      <c r="E4" s="3" t="s">
        <v>4</v>
      </c>
    </row>
    <row r="5" spans="1:8" x14ac:dyDescent="0.3">
      <c r="A5" s="94" t="s">
        <v>5</v>
      </c>
      <c r="B5" s="95"/>
      <c r="C5" s="95"/>
      <c r="D5" s="95"/>
      <c r="E5" s="97"/>
    </row>
    <row r="6" spans="1:8" ht="93" customHeight="1" x14ac:dyDescent="0.3">
      <c r="A6" s="43" t="s">
        <v>6</v>
      </c>
      <c r="B6" s="45" t="s">
        <v>7</v>
      </c>
      <c r="C6" s="44" t="s">
        <v>8</v>
      </c>
      <c r="D6" s="70">
        <f>H3*E6*12</f>
        <v>29751.840000000004</v>
      </c>
      <c r="E6" s="82">
        <v>0.9</v>
      </c>
    </row>
    <row r="7" spans="1:8" ht="42.75" customHeight="1" x14ac:dyDescent="0.3">
      <c r="A7" s="43" t="s">
        <v>9</v>
      </c>
      <c r="B7" s="45" t="s">
        <v>10</v>
      </c>
      <c r="C7" s="44" t="s">
        <v>11</v>
      </c>
      <c r="D7" s="71"/>
      <c r="E7" s="82"/>
    </row>
    <row r="8" spans="1:8" ht="30.75" customHeight="1" x14ac:dyDescent="0.3">
      <c r="A8" s="43" t="s">
        <v>12</v>
      </c>
      <c r="B8" s="45" t="s">
        <v>13</v>
      </c>
      <c r="C8" s="44" t="s">
        <v>11</v>
      </c>
      <c r="D8" s="71"/>
      <c r="E8" s="82"/>
    </row>
    <row r="9" spans="1:8" ht="40.5" customHeight="1" x14ac:dyDescent="0.3">
      <c r="A9" s="43" t="s">
        <v>14</v>
      </c>
      <c r="B9" s="45" t="s">
        <v>15</v>
      </c>
      <c r="C9" s="44" t="s">
        <v>11</v>
      </c>
      <c r="D9" s="71"/>
      <c r="E9" s="82"/>
    </row>
    <row r="10" spans="1:8" ht="55.5" customHeight="1" x14ac:dyDescent="0.3">
      <c r="A10" s="43" t="s">
        <v>16</v>
      </c>
      <c r="B10" s="45" t="s">
        <v>17</v>
      </c>
      <c r="C10" s="44" t="s">
        <v>11</v>
      </c>
      <c r="D10" s="99"/>
      <c r="E10" s="82"/>
    </row>
    <row r="11" spans="1:8" ht="32.25" customHeight="1" thickBot="1" x14ac:dyDescent="0.35">
      <c r="A11" s="4" t="s">
        <v>18</v>
      </c>
      <c r="B11" s="5" t="s">
        <v>19</v>
      </c>
      <c r="C11" s="6"/>
      <c r="D11" s="32">
        <f>E11*H3*12</f>
        <v>3966.9120000000003</v>
      </c>
      <c r="E11" s="8">
        <v>0.12</v>
      </c>
    </row>
    <row r="12" spans="1:8" x14ac:dyDescent="0.3">
      <c r="A12" s="94" t="s">
        <v>20</v>
      </c>
      <c r="B12" s="95"/>
      <c r="C12" s="95"/>
      <c r="D12" s="95"/>
      <c r="E12" s="97"/>
    </row>
    <row r="13" spans="1:8" ht="35.25" customHeight="1" x14ac:dyDescent="0.3">
      <c r="A13" s="43" t="s">
        <v>6</v>
      </c>
      <c r="B13" s="45" t="s">
        <v>21</v>
      </c>
      <c r="C13" s="44" t="s">
        <v>22</v>
      </c>
      <c r="D13" s="80">
        <f>H3*12*E13</f>
        <v>41652.576000000008</v>
      </c>
      <c r="E13" s="82">
        <v>1.26</v>
      </c>
    </row>
    <row r="14" spans="1:8" ht="37.5" customHeight="1" x14ac:dyDescent="0.3">
      <c r="A14" s="43" t="s">
        <v>9</v>
      </c>
      <c r="B14" s="45" t="s">
        <v>23</v>
      </c>
      <c r="C14" s="44" t="s">
        <v>24</v>
      </c>
      <c r="D14" s="80"/>
      <c r="E14" s="82"/>
    </row>
    <row r="15" spans="1:8" ht="78" customHeight="1" x14ac:dyDescent="0.3">
      <c r="A15" s="43" t="s">
        <v>12</v>
      </c>
      <c r="B15" s="45" t="s">
        <v>25</v>
      </c>
      <c r="C15" s="44" t="s">
        <v>24</v>
      </c>
      <c r="D15" s="80"/>
      <c r="E15" s="82"/>
    </row>
    <row r="16" spans="1:8" ht="43.5" customHeight="1" thickBot="1" x14ac:dyDescent="0.35">
      <c r="A16" s="4" t="s">
        <v>14</v>
      </c>
      <c r="B16" s="5" t="s">
        <v>26</v>
      </c>
      <c r="C16" s="42" t="s">
        <v>11</v>
      </c>
      <c r="D16" s="39">
        <f>H3*12*E16</f>
        <v>8264.4000000000015</v>
      </c>
      <c r="E16" s="41">
        <v>0.25</v>
      </c>
    </row>
    <row r="17" spans="1:5" x14ac:dyDescent="0.3">
      <c r="A17" s="94" t="s">
        <v>27</v>
      </c>
      <c r="B17" s="95"/>
      <c r="C17" s="95"/>
      <c r="D17" s="100"/>
      <c r="E17" s="97"/>
    </row>
    <row r="18" spans="1:5" x14ac:dyDescent="0.3">
      <c r="A18" s="89" t="s">
        <v>28</v>
      </c>
      <c r="B18" s="90"/>
      <c r="C18" s="101"/>
      <c r="D18" s="80">
        <f>E18*12*H3</f>
        <v>123635.42400000001</v>
      </c>
      <c r="E18" s="102">
        <v>3.74</v>
      </c>
    </row>
    <row r="19" spans="1:5" ht="25.5" customHeight="1" x14ac:dyDescent="0.3">
      <c r="A19" s="43">
        <v>1</v>
      </c>
      <c r="B19" s="45" t="s">
        <v>29</v>
      </c>
      <c r="C19" s="9" t="s">
        <v>30</v>
      </c>
      <c r="D19" s="80"/>
      <c r="E19" s="102"/>
    </row>
    <row r="20" spans="1:5" ht="41.25" customHeight="1" x14ac:dyDescent="0.3">
      <c r="A20" s="43">
        <v>2</v>
      </c>
      <c r="B20" s="45" t="s">
        <v>31</v>
      </c>
      <c r="C20" s="9" t="s">
        <v>32</v>
      </c>
      <c r="D20" s="80"/>
      <c r="E20" s="102"/>
    </row>
    <row r="21" spans="1:5" x14ac:dyDescent="0.3">
      <c r="A21" s="43">
        <v>3</v>
      </c>
      <c r="B21" s="45" t="s">
        <v>33</v>
      </c>
      <c r="C21" s="9" t="s">
        <v>30</v>
      </c>
      <c r="D21" s="80"/>
      <c r="E21" s="102"/>
    </row>
    <row r="22" spans="1:5" ht="25.5" customHeight="1" x14ac:dyDescent="0.3">
      <c r="A22" s="43">
        <v>4</v>
      </c>
      <c r="B22" s="45" t="s">
        <v>34</v>
      </c>
      <c r="C22" s="9" t="s">
        <v>35</v>
      </c>
      <c r="D22" s="80"/>
      <c r="E22" s="102"/>
    </row>
    <row r="23" spans="1:5" ht="41.25" customHeight="1" x14ac:dyDescent="0.3">
      <c r="A23" s="43">
        <v>5</v>
      </c>
      <c r="B23" s="45" t="s">
        <v>124</v>
      </c>
      <c r="C23" s="9" t="s">
        <v>36</v>
      </c>
      <c r="D23" s="80"/>
      <c r="E23" s="102"/>
    </row>
    <row r="24" spans="1:5" x14ac:dyDescent="0.3">
      <c r="A24" s="43">
        <v>6</v>
      </c>
      <c r="B24" s="45" t="s">
        <v>125</v>
      </c>
      <c r="C24" s="9" t="s">
        <v>38</v>
      </c>
      <c r="D24" s="80"/>
      <c r="E24" s="102"/>
    </row>
    <row r="25" spans="1:5" x14ac:dyDescent="0.3">
      <c r="A25" s="104" t="s">
        <v>39</v>
      </c>
      <c r="B25" s="105"/>
      <c r="C25" s="105"/>
      <c r="D25" s="80"/>
      <c r="E25" s="102"/>
    </row>
    <row r="26" spans="1:5" ht="48" customHeight="1" x14ac:dyDescent="0.3">
      <c r="A26" s="43">
        <v>7</v>
      </c>
      <c r="B26" s="45" t="s">
        <v>40</v>
      </c>
      <c r="C26" s="9" t="s">
        <v>41</v>
      </c>
      <c r="D26" s="80"/>
      <c r="E26" s="102"/>
    </row>
    <row r="27" spans="1:5" ht="48.75" customHeight="1" x14ac:dyDescent="0.3">
      <c r="A27" s="43">
        <v>8</v>
      </c>
      <c r="B27" s="45" t="s">
        <v>42</v>
      </c>
      <c r="C27" s="9" t="s">
        <v>41</v>
      </c>
      <c r="D27" s="80"/>
      <c r="E27" s="102"/>
    </row>
    <row r="28" spans="1:5" ht="47.25" customHeight="1" x14ac:dyDescent="0.3">
      <c r="A28" s="43">
        <v>9</v>
      </c>
      <c r="B28" s="45" t="s">
        <v>43</v>
      </c>
      <c r="C28" s="9" t="s">
        <v>30</v>
      </c>
      <c r="D28" s="80"/>
      <c r="E28" s="102"/>
    </row>
    <row r="29" spans="1:5" ht="25.5" customHeight="1" x14ac:dyDescent="0.3">
      <c r="A29" s="43">
        <v>10</v>
      </c>
      <c r="B29" s="45" t="s">
        <v>44</v>
      </c>
      <c r="C29" s="9" t="s">
        <v>30</v>
      </c>
      <c r="D29" s="80"/>
      <c r="E29" s="102"/>
    </row>
    <row r="30" spans="1:5" ht="36.75" customHeight="1" x14ac:dyDescent="0.3">
      <c r="A30" s="43">
        <v>11</v>
      </c>
      <c r="B30" s="45" t="s">
        <v>31</v>
      </c>
      <c r="C30" s="9" t="s">
        <v>45</v>
      </c>
      <c r="D30" s="80"/>
      <c r="E30" s="102"/>
    </row>
    <row r="31" spans="1:5" ht="21.75" customHeight="1" x14ac:dyDescent="0.3">
      <c r="A31" s="43">
        <v>12</v>
      </c>
      <c r="B31" s="5" t="s">
        <v>46</v>
      </c>
      <c r="C31" s="44" t="s">
        <v>30</v>
      </c>
      <c r="D31" s="80"/>
      <c r="E31" s="103"/>
    </row>
    <row r="32" spans="1:5" ht="84" customHeight="1" thickBot="1" x14ac:dyDescent="0.35">
      <c r="A32" s="43">
        <v>13</v>
      </c>
      <c r="B32" s="36" t="s">
        <v>120</v>
      </c>
      <c r="C32" s="29" t="s">
        <v>121</v>
      </c>
      <c r="D32" s="40">
        <f>E32*12*H3</f>
        <v>1322.3040000000001</v>
      </c>
      <c r="E32" s="44">
        <v>0.04</v>
      </c>
    </row>
    <row r="33" spans="1:5" x14ac:dyDescent="0.3">
      <c r="A33" s="94" t="s">
        <v>47</v>
      </c>
      <c r="B33" s="95"/>
      <c r="C33" s="95"/>
      <c r="D33" s="96"/>
      <c r="E33" s="97"/>
    </row>
    <row r="34" spans="1:5" x14ac:dyDescent="0.3">
      <c r="A34" s="89" t="s">
        <v>48</v>
      </c>
      <c r="B34" s="90"/>
      <c r="C34" s="90"/>
      <c r="D34" s="80">
        <f>H3*12*E34</f>
        <v>33057.600000000006</v>
      </c>
      <c r="E34" s="82">
        <v>1</v>
      </c>
    </row>
    <row r="35" spans="1:5" ht="98.25" customHeight="1" x14ac:dyDescent="0.3">
      <c r="A35" s="43" t="s">
        <v>6</v>
      </c>
      <c r="B35" s="45" t="s">
        <v>49</v>
      </c>
      <c r="C35" s="44" t="s">
        <v>50</v>
      </c>
      <c r="D35" s="80"/>
      <c r="E35" s="82"/>
    </row>
    <row r="36" spans="1:5" ht="60.75" customHeight="1" x14ac:dyDescent="0.3">
      <c r="A36" s="43" t="s">
        <v>9</v>
      </c>
      <c r="B36" s="45" t="s">
        <v>51</v>
      </c>
      <c r="C36" s="44" t="s">
        <v>50</v>
      </c>
      <c r="D36" s="80"/>
      <c r="E36" s="82"/>
    </row>
    <row r="37" spans="1:5" ht="21" customHeight="1" thickBot="1" x14ac:dyDescent="0.35">
      <c r="A37" s="4" t="s">
        <v>12</v>
      </c>
      <c r="B37" s="5" t="s">
        <v>52</v>
      </c>
      <c r="C37" s="11" t="s">
        <v>53</v>
      </c>
      <c r="D37" s="70"/>
      <c r="E37" s="73"/>
    </row>
    <row r="38" spans="1:5" x14ac:dyDescent="0.3">
      <c r="A38" s="67" t="s">
        <v>54</v>
      </c>
      <c r="B38" s="68"/>
      <c r="C38" s="68"/>
      <c r="D38" s="79">
        <f>E38*12*H3</f>
        <v>39669.119999999995</v>
      </c>
      <c r="E38" s="91">
        <v>1.2</v>
      </c>
    </row>
    <row r="39" spans="1:5" ht="68.25" customHeight="1" x14ac:dyDescent="0.3">
      <c r="A39" s="43" t="s">
        <v>6</v>
      </c>
      <c r="B39" s="45" t="s">
        <v>55</v>
      </c>
      <c r="C39" s="44" t="s">
        <v>50</v>
      </c>
      <c r="D39" s="80"/>
      <c r="E39" s="92"/>
    </row>
    <row r="40" spans="1:5" ht="47.25" customHeight="1" x14ac:dyDescent="0.3">
      <c r="A40" s="43" t="s">
        <v>9</v>
      </c>
      <c r="B40" s="45" t="s">
        <v>56</v>
      </c>
      <c r="C40" s="44" t="s">
        <v>50</v>
      </c>
      <c r="D40" s="80"/>
      <c r="E40" s="92"/>
    </row>
    <row r="41" spans="1:5" ht="56.25" customHeight="1" x14ac:dyDescent="0.3">
      <c r="A41" s="43" t="s">
        <v>12</v>
      </c>
      <c r="B41" s="45" t="s">
        <v>57</v>
      </c>
      <c r="C41" s="44" t="s">
        <v>50</v>
      </c>
      <c r="D41" s="80"/>
      <c r="E41" s="92"/>
    </row>
    <row r="42" spans="1:5" ht="28.5" customHeight="1" thickBot="1" x14ac:dyDescent="0.35">
      <c r="A42" s="4" t="s">
        <v>14</v>
      </c>
      <c r="B42" s="5" t="s">
        <v>52</v>
      </c>
      <c r="C42" s="42" t="s">
        <v>53</v>
      </c>
      <c r="D42" s="70"/>
      <c r="E42" s="93"/>
    </row>
    <row r="43" spans="1:5" x14ac:dyDescent="0.3">
      <c r="A43" s="67" t="s">
        <v>58</v>
      </c>
      <c r="B43" s="68"/>
      <c r="C43" s="68"/>
      <c r="D43" s="79">
        <f>E43*12*H3</f>
        <v>44958.336000000003</v>
      </c>
      <c r="E43" s="83">
        <v>1.36</v>
      </c>
    </row>
    <row r="44" spans="1:5" ht="58.5" customHeight="1" x14ac:dyDescent="0.3">
      <c r="A44" s="43" t="s">
        <v>6</v>
      </c>
      <c r="B44" s="45" t="s">
        <v>59</v>
      </c>
      <c r="C44" s="44" t="s">
        <v>53</v>
      </c>
      <c r="D44" s="80"/>
      <c r="E44" s="82"/>
    </row>
    <row r="45" spans="1:5" ht="42" customHeight="1" x14ac:dyDescent="0.3">
      <c r="A45" s="43" t="s">
        <v>9</v>
      </c>
      <c r="B45" s="45" t="s">
        <v>60</v>
      </c>
      <c r="C45" s="44" t="s">
        <v>11</v>
      </c>
      <c r="D45" s="80"/>
      <c r="E45" s="82"/>
    </row>
    <row r="46" spans="1:5" ht="44.25" customHeight="1" x14ac:dyDescent="0.3">
      <c r="A46" s="43" t="s">
        <v>12</v>
      </c>
      <c r="B46" s="45" t="s">
        <v>61</v>
      </c>
      <c r="C46" s="44" t="s">
        <v>11</v>
      </c>
      <c r="D46" s="80"/>
      <c r="E46" s="82"/>
    </row>
    <row r="47" spans="1:5" ht="29.25" customHeight="1" thickBot="1" x14ac:dyDescent="0.35">
      <c r="A47" s="4" t="s">
        <v>14</v>
      </c>
      <c r="B47" s="5" t="s">
        <v>62</v>
      </c>
      <c r="C47" s="42" t="s">
        <v>53</v>
      </c>
      <c r="D47" s="70"/>
      <c r="E47" s="73"/>
    </row>
    <row r="48" spans="1:5" x14ac:dyDescent="0.3">
      <c r="A48" s="67" t="s">
        <v>63</v>
      </c>
      <c r="B48" s="68"/>
      <c r="C48" s="68"/>
      <c r="D48" s="84">
        <f>E48*12*H3</f>
        <v>97189.344000000012</v>
      </c>
      <c r="E48" s="87">
        <v>2.94</v>
      </c>
    </row>
    <row r="49" spans="1:5" ht="54.75" customHeight="1" x14ac:dyDescent="0.3">
      <c r="A49" s="43" t="s">
        <v>6</v>
      </c>
      <c r="B49" s="45" t="s">
        <v>126</v>
      </c>
      <c r="C49" s="44" t="s">
        <v>11</v>
      </c>
      <c r="D49" s="85"/>
      <c r="E49" s="88"/>
    </row>
    <row r="50" spans="1:5" ht="25.5" customHeight="1" x14ac:dyDescent="0.3">
      <c r="A50" s="43" t="s">
        <v>9</v>
      </c>
      <c r="B50" s="45" t="s">
        <v>64</v>
      </c>
      <c r="C50" s="44" t="s">
        <v>11</v>
      </c>
      <c r="D50" s="85"/>
      <c r="E50" s="88"/>
    </row>
    <row r="51" spans="1:5" ht="58.5" customHeight="1" x14ac:dyDescent="0.3">
      <c r="A51" s="43" t="s">
        <v>12</v>
      </c>
      <c r="B51" s="45" t="s">
        <v>65</v>
      </c>
      <c r="C51" s="44" t="s">
        <v>50</v>
      </c>
      <c r="D51" s="85"/>
      <c r="E51" s="88"/>
    </row>
    <row r="52" spans="1:5" ht="32.25" customHeight="1" x14ac:dyDescent="0.3">
      <c r="A52" s="4" t="s">
        <v>14</v>
      </c>
      <c r="B52" s="5" t="s">
        <v>66</v>
      </c>
      <c r="C52" s="42" t="s">
        <v>11</v>
      </c>
      <c r="D52" s="86"/>
      <c r="E52" s="88"/>
    </row>
    <row r="53" spans="1:5" ht="21.6" customHeight="1" thickBot="1" x14ac:dyDescent="0.35">
      <c r="A53" s="44">
        <v>5</v>
      </c>
      <c r="B53" s="45" t="s">
        <v>67</v>
      </c>
      <c r="C53" s="9" t="s">
        <v>11</v>
      </c>
      <c r="D53" s="33"/>
      <c r="E53" s="10"/>
    </row>
    <row r="54" spans="1:5" x14ac:dyDescent="0.3">
      <c r="A54" s="67" t="s">
        <v>68</v>
      </c>
      <c r="B54" s="68"/>
      <c r="C54" s="68"/>
      <c r="D54" s="79">
        <f>E54*12*H3</f>
        <v>49586.400000000001</v>
      </c>
      <c r="E54" s="81">
        <v>1.5</v>
      </c>
    </row>
    <row r="55" spans="1:5" ht="71.25" customHeight="1" x14ac:dyDescent="0.3">
      <c r="A55" s="43" t="s">
        <v>6</v>
      </c>
      <c r="B55" s="45" t="s">
        <v>69</v>
      </c>
      <c r="C55" s="45" t="s">
        <v>11</v>
      </c>
      <c r="D55" s="80"/>
      <c r="E55" s="82"/>
    </row>
    <row r="56" spans="1:5" ht="82.5" customHeight="1" x14ac:dyDescent="0.3">
      <c r="A56" s="43" t="s">
        <v>9</v>
      </c>
      <c r="B56" s="45" t="s">
        <v>70</v>
      </c>
      <c r="C56" s="44" t="s">
        <v>11</v>
      </c>
      <c r="D56" s="80"/>
      <c r="E56" s="82"/>
    </row>
    <row r="57" spans="1:5" ht="41.25" customHeight="1" thickBot="1" x14ac:dyDescent="0.35">
      <c r="A57" s="4" t="s">
        <v>12</v>
      </c>
      <c r="B57" s="5" t="s">
        <v>71</v>
      </c>
      <c r="C57" s="7" t="s">
        <v>53</v>
      </c>
      <c r="D57" s="70"/>
      <c r="E57" s="73"/>
    </row>
    <row r="58" spans="1:5" x14ac:dyDescent="0.3">
      <c r="A58" s="67" t="s">
        <v>72</v>
      </c>
      <c r="B58" s="68"/>
      <c r="C58" s="68"/>
      <c r="D58" s="68"/>
      <c r="E58" s="69"/>
    </row>
    <row r="59" spans="1:5" ht="71.25" customHeight="1" x14ac:dyDescent="0.3">
      <c r="A59" s="43" t="s">
        <v>6</v>
      </c>
      <c r="B59" s="45" t="s">
        <v>73</v>
      </c>
      <c r="C59" s="12" t="s">
        <v>74</v>
      </c>
      <c r="D59" s="70">
        <f>E59*12*H3</f>
        <v>95536.464000000007</v>
      </c>
      <c r="E59" s="82">
        <v>2.89</v>
      </c>
    </row>
    <row r="60" spans="1:5" ht="34.5" customHeight="1" thickBot="1" x14ac:dyDescent="0.35">
      <c r="A60" s="4" t="s">
        <v>9</v>
      </c>
      <c r="B60" s="5" t="s">
        <v>75</v>
      </c>
      <c r="C60" s="7" t="s">
        <v>76</v>
      </c>
      <c r="D60" s="72"/>
      <c r="E60" s="73"/>
    </row>
    <row r="61" spans="1:5" ht="15" customHeight="1" x14ac:dyDescent="0.3">
      <c r="A61" s="67" t="s">
        <v>122</v>
      </c>
      <c r="B61" s="68"/>
      <c r="C61" s="68"/>
      <c r="D61" s="68"/>
      <c r="E61" s="69"/>
    </row>
    <row r="62" spans="1:5" ht="78.75" customHeight="1" x14ac:dyDescent="0.3">
      <c r="A62" s="43" t="s">
        <v>6</v>
      </c>
      <c r="B62" s="45" t="s">
        <v>77</v>
      </c>
      <c r="C62" s="12" t="s">
        <v>78</v>
      </c>
      <c r="D62" s="70">
        <f>E62*12*H3</f>
        <v>143800.56</v>
      </c>
      <c r="E62" s="73">
        <v>4.3499999999999996</v>
      </c>
    </row>
    <row r="63" spans="1:5" ht="70.5" customHeight="1" x14ac:dyDescent="0.3">
      <c r="A63" s="43" t="s">
        <v>9</v>
      </c>
      <c r="B63" s="45" t="s">
        <v>79</v>
      </c>
      <c r="C63" s="12" t="s">
        <v>78</v>
      </c>
      <c r="D63" s="71"/>
      <c r="E63" s="74"/>
    </row>
    <row r="64" spans="1:5" ht="67.5" customHeight="1" x14ac:dyDescent="0.3">
      <c r="A64" s="76" t="s">
        <v>12</v>
      </c>
      <c r="B64" s="45" t="s">
        <v>80</v>
      </c>
      <c r="C64" s="77" t="s">
        <v>81</v>
      </c>
      <c r="D64" s="71"/>
      <c r="E64" s="74"/>
    </row>
    <row r="65" spans="1:5" ht="30.75" customHeight="1" x14ac:dyDescent="0.3">
      <c r="A65" s="76"/>
      <c r="B65" s="45" t="s">
        <v>82</v>
      </c>
      <c r="C65" s="77"/>
      <c r="D65" s="71"/>
      <c r="E65" s="74"/>
    </row>
    <row r="66" spans="1:5" ht="15" customHeight="1" x14ac:dyDescent="0.3">
      <c r="A66" s="76"/>
      <c r="B66" s="78" t="s">
        <v>83</v>
      </c>
      <c r="C66" s="77"/>
      <c r="D66" s="71"/>
      <c r="E66" s="74"/>
    </row>
    <row r="67" spans="1:5" ht="69.75" customHeight="1" x14ac:dyDescent="0.3">
      <c r="A67" s="76"/>
      <c r="B67" s="78"/>
      <c r="C67" s="77"/>
      <c r="D67" s="71"/>
      <c r="E67" s="74"/>
    </row>
    <row r="68" spans="1:5" ht="76.5" customHeight="1" x14ac:dyDescent="0.3">
      <c r="A68" s="76"/>
      <c r="B68" s="45" t="s">
        <v>84</v>
      </c>
      <c r="C68" s="77"/>
      <c r="D68" s="71"/>
      <c r="E68" s="74"/>
    </row>
    <row r="69" spans="1:5" ht="54.75" customHeight="1" x14ac:dyDescent="0.3">
      <c r="A69" s="76"/>
      <c r="B69" s="45" t="s">
        <v>85</v>
      </c>
      <c r="C69" s="77"/>
      <c r="D69" s="71"/>
      <c r="E69" s="74"/>
    </row>
    <row r="70" spans="1:5" ht="80.25" customHeight="1" x14ac:dyDescent="0.3">
      <c r="A70" s="43" t="s">
        <v>14</v>
      </c>
      <c r="B70" s="45" t="s">
        <v>86</v>
      </c>
      <c r="C70" s="12" t="s">
        <v>87</v>
      </c>
      <c r="D70" s="71"/>
      <c r="E70" s="74"/>
    </row>
    <row r="71" spans="1:5" ht="48" customHeight="1" x14ac:dyDescent="0.3">
      <c r="A71" s="43" t="s">
        <v>88</v>
      </c>
      <c r="B71" s="45" t="s">
        <v>118</v>
      </c>
      <c r="C71" s="44" t="s">
        <v>89</v>
      </c>
      <c r="D71" s="71"/>
      <c r="E71" s="74"/>
    </row>
    <row r="72" spans="1:5" ht="71.25" customHeight="1" x14ac:dyDescent="0.3">
      <c r="A72" s="43" t="s">
        <v>90</v>
      </c>
      <c r="B72" s="45" t="s">
        <v>91</v>
      </c>
      <c r="C72" s="44" t="s">
        <v>37</v>
      </c>
      <c r="D72" s="71"/>
      <c r="E72" s="74"/>
    </row>
    <row r="73" spans="1:5" ht="53.25" customHeight="1" x14ac:dyDescent="0.3">
      <c r="A73" s="43" t="s">
        <v>92</v>
      </c>
      <c r="B73" s="45" t="s">
        <v>93</v>
      </c>
      <c r="C73" s="44" t="s">
        <v>50</v>
      </c>
      <c r="D73" s="71"/>
      <c r="E73" s="74"/>
    </row>
    <row r="74" spans="1:5" ht="81" customHeight="1" x14ac:dyDescent="0.3">
      <c r="A74" s="43" t="s">
        <v>94</v>
      </c>
      <c r="B74" s="45" t="s">
        <v>95</v>
      </c>
      <c r="C74" s="44" t="s">
        <v>96</v>
      </c>
      <c r="D74" s="71"/>
      <c r="E74" s="74"/>
    </row>
    <row r="75" spans="1:5" ht="94.5" customHeight="1" x14ac:dyDescent="0.3">
      <c r="A75" s="13" t="s">
        <v>97</v>
      </c>
      <c r="B75" s="45" t="s">
        <v>98</v>
      </c>
      <c r="C75" s="14" t="s">
        <v>99</v>
      </c>
      <c r="D75" s="71"/>
      <c r="E75" s="74"/>
    </row>
    <row r="76" spans="1:5" ht="57" customHeight="1" x14ac:dyDescent="0.3">
      <c r="A76" s="13" t="s">
        <v>100</v>
      </c>
      <c r="B76" s="45" t="s">
        <v>119</v>
      </c>
      <c r="C76" s="14" t="s">
        <v>101</v>
      </c>
      <c r="D76" s="71"/>
      <c r="E76" s="74"/>
    </row>
    <row r="77" spans="1:5" ht="36" customHeight="1" x14ac:dyDescent="0.3">
      <c r="A77" s="13" t="s">
        <v>102</v>
      </c>
      <c r="B77" s="45" t="s">
        <v>103</v>
      </c>
      <c r="C77" s="14" t="s">
        <v>104</v>
      </c>
      <c r="D77" s="71"/>
      <c r="E77" s="74"/>
    </row>
    <row r="78" spans="1:5" ht="42" customHeight="1" x14ac:dyDescent="0.3">
      <c r="A78" s="13" t="s">
        <v>105</v>
      </c>
      <c r="B78" s="45" t="s">
        <v>106</v>
      </c>
      <c r="C78" s="14" t="s">
        <v>107</v>
      </c>
      <c r="D78" s="71"/>
      <c r="E78" s="74"/>
    </row>
    <row r="79" spans="1:5" ht="103.5" customHeight="1" thickBot="1" x14ac:dyDescent="0.35">
      <c r="A79" s="13" t="s">
        <v>108</v>
      </c>
      <c r="B79" s="45" t="s">
        <v>109</v>
      </c>
      <c r="C79" s="14" t="s">
        <v>110</v>
      </c>
      <c r="D79" s="71"/>
      <c r="E79" s="74"/>
    </row>
    <row r="80" spans="1:5" ht="78.75" hidden="1" customHeight="1" thickBot="1" x14ac:dyDescent="0.35">
      <c r="A80" s="4" t="s">
        <v>111</v>
      </c>
      <c r="B80" s="5" t="s">
        <v>112</v>
      </c>
      <c r="C80" s="42" t="s">
        <v>113</v>
      </c>
      <c r="D80" s="72"/>
      <c r="E80" s="75"/>
    </row>
    <row r="81" spans="1:8" x14ac:dyDescent="0.3">
      <c r="A81" s="67" t="s">
        <v>114</v>
      </c>
      <c r="B81" s="68"/>
      <c r="C81" s="68"/>
      <c r="D81" s="68"/>
      <c r="E81" s="69"/>
    </row>
    <row r="82" spans="1:8" hidden="1" x14ac:dyDescent="0.3">
      <c r="A82" s="4" t="s">
        <v>115</v>
      </c>
      <c r="B82" s="15"/>
      <c r="C82" s="16"/>
      <c r="D82" s="34"/>
      <c r="E82" s="17"/>
    </row>
    <row r="83" spans="1:8" x14ac:dyDescent="0.3">
      <c r="A83" s="18">
        <v>1</v>
      </c>
      <c r="B83" s="44" t="s">
        <v>129</v>
      </c>
      <c r="C83" s="19" t="s">
        <v>116</v>
      </c>
      <c r="D83" s="37">
        <f>E83*12*H83</f>
        <v>132230.40000000002</v>
      </c>
      <c r="E83" s="38">
        <v>4</v>
      </c>
      <c r="H83">
        <v>2754.8</v>
      </c>
    </row>
    <row r="84" spans="1:8" ht="24.75" customHeight="1" x14ac:dyDescent="0.3">
      <c r="A84" s="20"/>
      <c r="B84" s="21" t="s">
        <v>117</v>
      </c>
      <c r="C84" s="22"/>
      <c r="D84" s="23"/>
      <c r="E84" s="23" t="e">
        <f>#REF!+E83+E62+E59+E54+E48+E43+E38+E34+E32+E18+E16+E13+E11+E6</f>
        <v>#REF!</v>
      </c>
    </row>
    <row r="85" spans="1:8" ht="33" customHeight="1" thickBot="1" x14ac:dyDescent="0.35">
      <c r="A85" s="24"/>
      <c r="B85" s="25" t="s">
        <v>128</v>
      </c>
      <c r="C85" s="26"/>
      <c r="D85" s="35" t="e">
        <f>E84*12*H83</f>
        <v>#REF!</v>
      </c>
      <c r="E85" s="27"/>
    </row>
    <row r="86" spans="1:8" x14ac:dyDescent="0.3">
      <c r="A86" s="28"/>
    </row>
  </sheetData>
  <mergeCells count="38"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  <mergeCell ref="A34:C34"/>
    <mergeCell ref="D34:D37"/>
    <mergeCell ref="E34:E37"/>
    <mergeCell ref="A38:C38"/>
    <mergeCell ref="D38:D42"/>
    <mergeCell ref="E38:E42"/>
    <mergeCell ref="A43:C43"/>
    <mergeCell ref="D43:D47"/>
    <mergeCell ref="E43:E47"/>
    <mergeCell ref="A48:C48"/>
    <mergeCell ref="D48:D52"/>
    <mergeCell ref="E48:E52"/>
    <mergeCell ref="A54:C54"/>
    <mergeCell ref="D54:D57"/>
    <mergeCell ref="E54:E57"/>
    <mergeCell ref="A58:E58"/>
    <mergeCell ref="D59:D60"/>
    <mergeCell ref="E59:E60"/>
    <mergeCell ref="A81:E81"/>
    <mergeCell ref="A61:E61"/>
    <mergeCell ref="D62:D80"/>
    <mergeCell ref="E62:E80"/>
    <mergeCell ref="A64:A69"/>
    <mergeCell ref="C64:C69"/>
    <mergeCell ref="B66:B67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8"/>
  <dimension ref="A1:O92"/>
  <sheetViews>
    <sheetView tabSelected="1" topLeftCell="A86" zoomScaleNormal="100" workbookViewId="0">
      <selection activeCell="G89" sqref="G89"/>
    </sheetView>
  </sheetViews>
  <sheetFormatPr defaultRowHeight="13.2" x14ac:dyDescent="0.25"/>
  <cols>
    <col min="1" max="1" width="6" style="50" customWidth="1"/>
    <col min="2" max="2" width="44.33203125" style="53" customWidth="1"/>
    <col min="3" max="3" width="18" style="46" customWidth="1"/>
    <col min="4" max="4" width="13" style="52" customWidth="1"/>
    <col min="5" max="5" width="13.21875" style="52" hidden="1" customWidth="1"/>
    <col min="6" max="6" width="0" style="46" hidden="1" customWidth="1"/>
    <col min="7" max="7" width="13" style="46" hidden="1" customWidth="1"/>
    <col min="8" max="8" width="11.77734375" style="46" customWidth="1"/>
    <col min="9" max="16384" width="8.88671875" style="46"/>
  </cols>
  <sheetData>
    <row r="1" spans="1:15" x14ac:dyDescent="0.25">
      <c r="A1" s="46"/>
      <c r="D1" s="51" t="s">
        <v>0</v>
      </c>
      <c r="E1" s="51"/>
    </row>
    <row r="2" spans="1:15" x14ac:dyDescent="0.25">
      <c r="A2" s="110" t="s">
        <v>130</v>
      </c>
      <c r="B2" s="110"/>
      <c r="C2" s="110"/>
      <c r="D2" s="110"/>
      <c r="E2" s="110"/>
    </row>
    <row r="3" spans="1:15" x14ac:dyDescent="0.25">
      <c r="A3" s="110" t="s">
        <v>136</v>
      </c>
      <c r="B3" s="110"/>
      <c r="C3" s="110"/>
      <c r="D3" s="110"/>
      <c r="E3" s="110"/>
    </row>
    <row r="4" spans="1:15" x14ac:dyDescent="0.25">
      <c r="A4" s="110" t="s">
        <v>141</v>
      </c>
      <c r="B4" s="110"/>
      <c r="C4" s="110"/>
      <c r="D4" s="110"/>
      <c r="E4" s="110"/>
    </row>
    <row r="5" spans="1:15" ht="18" customHeight="1" x14ac:dyDescent="0.25">
      <c r="A5" s="46"/>
      <c r="C5" s="47" t="s">
        <v>131</v>
      </c>
      <c r="D5" s="50">
        <v>1988</v>
      </c>
    </row>
    <row r="6" spans="1:15" ht="26.4" customHeight="1" x14ac:dyDescent="0.25">
      <c r="A6" s="49"/>
      <c r="B6" s="111" t="s">
        <v>132</v>
      </c>
      <c r="C6" s="111"/>
      <c r="D6" s="48" t="s">
        <v>137</v>
      </c>
    </row>
    <row r="7" spans="1:15" x14ac:dyDescent="0.25">
      <c r="A7" s="46"/>
      <c r="C7" s="47" t="s">
        <v>133</v>
      </c>
      <c r="D7" s="50">
        <v>5</v>
      </c>
    </row>
    <row r="8" spans="1:15" x14ac:dyDescent="0.25">
      <c r="A8" s="46"/>
      <c r="C8" s="47" t="s">
        <v>134</v>
      </c>
      <c r="D8" s="50">
        <v>4</v>
      </c>
    </row>
    <row r="9" spans="1:15" x14ac:dyDescent="0.25">
      <c r="A9" s="46"/>
      <c r="C9" s="47" t="s">
        <v>135</v>
      </c>
      <c r="D9" s="50">
        <v>60</v>
      </c>
    </row>
    <row r="10" spans="1:15" x14ac:dyDescent="0.25">
      <c r="A10" s="46"/>
      <c r="C10" s="47" t="s">
        <v>139</v>
      </c>
      <c r="D10" s="66">
        <v>2746.4</v>
      </c>
    </row>
    <row r="11" spans="1:15" x14ac:dyDescent="0.25">
      <c r="A11" s="46"/>
      <c r="C11" s="47" t="s">
        <v>138</v>
      </c>
      <c r="D11" s="50">
        <v>283.89999999999998</v>
      </c>
    </row>
    <row r="12" spans="1:15" x14ac:dyDescent="0.25">
      <c r="A12" s="46"/>
      <c r="C12" s="47" t="s">
        <v>140</v>
      </c>
      <c r="D12" s="50">
        <v>650</v>
      </c>
    </row>
    <row r="14" spans="1:15" ht="75" customHeight="1" x14ac:dyDescent="0.25">
      <c r="A14" s="54" t="s">
        <v>1</v>
      </c>
      <c r="B14" s="54" t="s">
        <v>2</v>
      </c>
      <c r="C14" s="54" t="s">
        <v>3</v>
      </c>
      <c r="D14" s="57" t="s">
        <v>157</v>
      </c>
      <c r="E14" s="56" t="s">
        <v>4</v>
      </c>
      <c r="G14" s="58"/>
      <c r="H14" s="57" t="s">
        <v>158</v>
      </c>
      <c r="M14" s="62"/>
      <c r="O14" s="58"/>
    </row>
    <row r="15" spans="1:15" x14ac:dyDescent="0.25">
      <c r="A15" s="109" t="s">
        <v>5</v>
      </c>
      <c r="B15" s="109"/>
      <c r="C15" s="109"/>
      <c r="D15" s="109"/>
      <c r="E15" s="109"/>
      <c r="G15" s="58"/>
    </row>
    <row r="16" spans="1:15" ht="93" customHeight="1" x14ac:dyDescent="0.25">
      <c r="A16" s="54">
        <v>1</v>
      </c>
      <c r="B16" s="55" t="s">
        <v>7</v>
      </c>
      <c r="C16" s="54" t="s">
        <v>8</v>
      </c>
      <c r="D16" s="107">
        <f>E16*G16*12</f>
        <v>32627.232000000004</v>
      </c>
      <c r="E16" s="80">
        <v>0.99</v>
      </c>
      <c r="G16" s="108">
        <v>2746.4</v>
      </c>
      <c r="H16" s="107">
        <f>D16</f>
        <v>32627.232000000004</v>
      </c>
    </row>
    <row r="17" spans="1:8" ht="42.75" customHeight="1" x14ac:dyDescent="0.25">
      <c r="A17" s="54">
        <v>2</v>
      </c>
      <c r="B17" s="55" t="s">
        <v>10</v>
      </c>
      <c r="C17" s="54" t="s">
        <v>11</v>
      </c>
      <c r="D17" s="107"/>
      <c r="E17" s="80"/>
      <c r="G17" s="108"/>
      <c r="H17" s="107"/>
    </row>
    <row r="18" spans="1:8" ht="30.75" customHeight="1" x14ac:dyDescent="0.25">
      <c r="A18" s="54">
        <v>3</v>
      </c>
      <c r="B18" s="55" t="s">
        <v>13</v>
      </c>
      <c r="C18" s="54" t="s">
        <v>11</v>
      </c>
      <c r="D18" s="107"/>
      <c r="E18" s="80"/>
      <c r="G18" s="108"/>
      <c r="H18" s="107"/>
    </row>
    <row r="19" spans="1:8" ht="40.5" customHeight="1" x14ac:dyDescent="0.25">
      <c r="A19" s="54">
        <v>4</v>
      </c>
      <c r="B19" s="55" t="s">
        <v>15</v>
      </c>
      <c r="C19" s="54" t="s">
        <v>11</v>
      </c>
      <c r="D19" s="107"/>
      <c r="E19" s="80"/>
      <c r="G19" s="108"/>
      <c r="H19" s="107"/>
    </row>
    <row r="20" spans="1:8" ht="55.5" customHeight="1" x14ac:dyDescent="0.25">
      <c r="A20" s="54">
        <v>5</v>
      </c>
      <c r="B20" s="55" t="s">
        <v>17</v>
      </c>
      <c r="C20" s="54" t="s">
        <v>11</v>
      </c>
      <c r="D20" s="107"/>
      <c r="E20" s="80"/>
      <c r="G20" s="108"/>
      <c r="H20" s="107"/>
    </row>
    <row r="21" spans="1:8" ht="32.25" customHeight="1" x14ac:dyDescent="0.25">
      <c r="A21" s="54">
        <v>6</v>
      </c>
      <c r="B21" s="55" t="s">
        <v>19</v>
      </c>
      <c r="C21" s="54"/>
      <c r="D21" s="59">
        <f>E21*G21*12</f>
        <v>4284.384</v>
      </c>
      <c r="E21" s="60">
        <v>0.13</v>
      </c>
      <c r="G21" s="61">
        <f>G16</f>
        <v>2746.4</v>
      </c>
      <c r="H21" s="59">
        <f>D21</f>
        <v>4284.384</v>
      </c>
    </row>
    <row r="22" spans="1:8" x14ac:dyDescent="0.25">
      <c r="A22" s="109" t="s">
        <v>20</v>
      </c>
      <c r="B22" s="109"/>
      <c r="C22" s="109"/>
      <c r="D22" s="109"/>
      <c r="E22" s="109"/>
      <c r="G22" s="58"/>
    </row>
    <row r="23" spans="1:8" ht="26.4" customHeight="1" x14ac:dyDescent="0.25">
      <c r="A23" s="54">
        <v>1</v>
      </c>
      <c r="B23" s="55" t="s">
        <v>21</v>
      </c>
      <c r="C23" s="54" t="s">
        <v>22</v>
      </c>
      <c r="D23" s="107">
        <f>E23*G23*12</f>
        <v>45480.383999999998</v>
      </c>
      <c r="E23" s="80">
        <v>1.38</v>
      </c>
      <c r="G23" s="108">
        <f>G16</f>
        <v>2746.4</v>
      </c>
      <c r="H23" s="107">
        <f>D23</f>
        <v>45480.383999999998</v>
      </c>
    </row>
    <row r="24" spans="1:8" ht="27.6" customHeight="1" x14ac:dyDescent="0.25">
      <c r="A24" s="54">
        <v>2</v>
      </c>
      <c r="B24" s="55" t="s">
        <v>23</v>
      </c>
      <c r="C24" s="54" t="s">
        <v>142</v>
      </c>
      <c r="D24" s="107"/>
      <c r="E24" s="80"/>
      <c r="G24" s="108"/>
      <c r="H24" s="107"/>
    </row>
    <row r="25" spans="1:8" ht="82.8" customHeight="1" x14ac:dyDescent="0.25">
      <c r="A25" s="54">
        <v>3</v>
      </c>
      <c r="B25" s="55" t="s">
        <v>25</v>
      </c>
      <c r="C25" s="54" t="s">
        <v>142</v>
      </c>
      <c r="D25" s="107"/>
      <c r="E25" s="80"/>
      <c r="G25" s="108"/>
      <c r="H25" s="107"/>
    </row>
    <row r="26" spans="1:8" ht="43.5" customHeight="1" x14ac:dyDescent="0.25">
      <c r="A26" s="54">
        <v>4</v>
      </c>
      <c r="B26" s="55" t="s">
        <v>26</v>
      </c>
      <c r="C26" s="54" t="s">
        <v>11</v>
      </c>
      <c r="D26" s="57">
        <f>E26*G26*12</f>
        <v>8898.3359999999993</v>
      </c>
      <c r="E26" s="56">
        <v>0.27</v>
      </c>
      <c r="G26" s="62">
        <f>G16</f>
        <v>2746.4</v>
      </c>
      <c r="H26" s="57">
        <f>D26</f>
        <v>8898.3359999999993</v>
      </c>
    </row>
    <row r="27" spans="1:8" x14ac:dyDescent="0.25">
      <c r="A27" s="109" t="s">
        <v>27</v>
      </c>
      <c r="B27" s="109"/>
      <c r="C27" s="109"/>
      <c r="D27" s="109"/>
      <c r="E27" s="109"/>
      <c r="G27" s="58"/>
    </row>
    <row r="28" spans="1:8" x14ac:dyDescent="0.25">
      <c r="A28" s="90" t="s">
        <v>28</v>
      </c>
      <c r="B28" s="90"/>
      <c r="C28" s="90"/>
      <c r="D28" s="107">
        <f>E28*G28*12</f>
        <v>135122.88</v>
      </c>
      <c r="E28" s="80">
        <v>4.0999999999999996</v>
      </c>
      <c r="G28" s="108">
        <f>G16</f>
        <v>2746.4</v>
      </c>
      <c r="H28" s="107">
        <f>D28</f>
        <v>135122.88</v>
      </c>
    </row>
    <row r="29" spans="1:8" ht="21.6" customHeight="1" x14ac:dyDescent="0.25">
      <c r="A29" s="54">
        <v>1</v>
      </c>
      <c r="B29" s="55" t="s">
        <v>29</v>
      </c>
      <c r="C29" s="54" t="s">
        <v>30</v>
      </c>
      <c r="D29" s="107"/>
      <c r="E29" s="80"/>
      <c r="G29" s="108"/>
      <c r="H29" s="107"/>
    </row>
    <row r="30" spans="1:8" ht="51.6" customHeight="1" x14ac:dyDescent="0.25">
      <c r="A30" s="54">
        <v>2</v>
      </c>
      <c r="B30" s="55" t="s">
        <v>31</v>
      </c>
      <c r="C30" s="54" t="s">
        <v>32</v>
      </c>
      <c r="D30" s="107"/>
      <c r="E30" s="80"/>
      <c r="G30" s="108"/>
      <c r="H30" s="107"/>
    </row>
    <row r="31" spans="1:8" ht="16.2" customHeight="1" x14ac:dyDescent="0.25">
      <c r="A31" s="54">
        <v>3</v>
      </c>
      <c r="B31" s="55" t="s">
        <v>34</v>
      </c>
      <c r="C31" s="54" t="s">
        <v>35</v>
      </c>
      <c r="D31" s="107"/>
      <c r="E31" s="80"/>
      <c r="G31" s="108"/>
      <c r="H31" s="107"/>
    </row>
    <row r="32" spans="1:8" ht="29.4" customHeight="1" x14ac:dyDescent="0.25">
      <c r="A32" s="54">
        <v>4</v>
      </c>
      <c r="B32" s="55" t="s">
        <v>124</v>
      </c>
      <c r="C32" s="54" t="s">
        <v>36</v>
      </c>
      <c r="D32" s="107"/>
      <c r="E32" s="80"/>
      <c r="G32" s="108"/>
      <c r="H32" s="107"/>
    </row>
    <row r="33" spans="1:8" ht="18" customHeight="1" x14ac:dyDescent="0.25">
      <c r="A33" s="54">
        <v>5</v>
      </c>
      <c r="B33" s="55" t="s">
        <v>143</v>
      </c>
      <c r="C33" s="54" t="s">
        <v>144</v>
      </c>
      <c r="D33" s="107"/>
      <c r="E33" s="80"/>
      <c r="G33" s="108"/>
      <c r="H33" s="107"/>
    </row>
    <row r="34" spans="1:8" x14ac:dyDescent="0.25">
      <c r="A34" s="90" t="s">
        <v>39</v>
      </c>
      <c r="B34" s="90"/>
      <c r="C34" s="90"/>
      <c r="D34" s="107"/>
      <c r="E34" s="80"/>
      <c r="G34" s="108"/>
      <c r="H34" s="107"/>
    </row>
    <row r="35" spans="1:8" ht="33.6" customHeight="1" x14ac:dyDescent="0.25">
      <c r="A35" s="54">
        <v>1</v>
      </c>
      <c r="B35" s="55" t="s">
        <v>40</v>
      </c>
      <c r="C35" s="54" t="s">
        <v>41</v>
      </c>
      <c r="D35" s="107"/>
      <c r="E35" s="80"/>
      <c r="G35" s="108"/>
      <c r="H35" s="107"/>
    </row>
    <row r="36" spans="1:8" ht="42.6" customHeight="1" x14ac:dyDescent="0.25">
      <c r="A36" s="54">
        <v>2</v>
      </c>
      <c r="B36" s="55" t="s">
        <v>42</v>
      </c>
      <c r="C36" s="54" t="s">
        <v>41</v>
      </c>
      <c r="D36" s="107"/>
      <c r="E36" s="80"/>
      <c r="G36" s="108"/>
      <c r="H36" s="107"/>
    </row>
    <row r="37" spans="1:8" ht="47.25" customHeight="1" x14ac:dyDescent="0.25">
      <c r="A37" s="54">
        <v>3</v>
      </c>
      <c r="B37" s="55" t="s">
        <v>43</v>
      </c>
      <c r="C37" s="54" t="s">
        <v>30</v>
      </c>
      <c r="D37" s="107"/>
      <c r="E37" s="80"/>
      <c r="G37" s="108"/>
      <c r="H37" s="107"/>
    </row>
    <row r="38" spans="1:8" ht="15.6" customHeight="1" x14ac:dyDescent="0.25">
      <c r="A38" s="54">
        <v>4</v>
      </c>
      <c r="B38" s="55" t="s">
        <v>44</v>
      </c>
      <c r="C38" s="54" t="s">
        <v>30</v>
      </c>
      <c r="D38" s="107"/>
      <c r="E38" s="80"/>
      <c r="G38" s="108"/>
      <c r="H38" s="107"/>
    </row>
    <row r="39" spans="1:8" ht="36.75" customHeight="1" x14ac:dyDescent="0.25">
      <c r="A39" s="54">
        <v>5</v>
      </c>
      <c r="B39" s="55" t="s">
        <v>31</v>
      </c>
      <c r="C39" s="54" t="s">
        <v>45</v>
      </c>
      <c r="D39" s="107"/>
      <c r="E39" s="80"/>
      <c r="G39" s="108"/>
      <c r="H39" s="107"/>
    </row>
    <row r="40" spans="1:8" ht="19.8" customHeight="1" x14ac:dyDescent="0.25">
      <c r="A40" s="54">
        <v>6</v>
      </c>
      <c r="B40" s="55" t="s">
        <v>46</v>
      </c>
      <c r="C40" s="54" t="s">
        <v>30</v>
      </c>
      <c r="D40" s="107"/>
      <c r="E40" s="80"/>
      <c r="G40" s="108"/>
      <c r="H40" s="107"/>
    </row>
    <row r="41" spans="1:8" x14ac:dyDescent="0.25">
      <c r="A41" s="109" t="s">
        <v>47</v>
      </c>
      <c r="B41" s="109"/>
      <c r="C41" s="109"/>
      <c r="D41" s="109"/>
      <c r="E41" s="109"/>
      <c r="G41" s="58"/>
    </row>
    <row r="42" spans="1:8" x14ac:dyDescent="0.25">
      <c r="A42" s="90" t="s">
        <v>48</v>
      </c>
      <c r="B42" s="90"/>
      <c r="C42" s="90"/>
      <c r="D42" s="107">
        <f>E42*G42*12</f>
        <v>36252.480000000003</v>
      </c>
      <c r="E42" s="80">
        <v>1.1000000000000001</v>
      </c>
      <c r="G42" s="108">
        <f>G16</f>
        <v>2746.4</v>
      </c>
      <c r="H42" s="107">
        <f>D42</f>
        <v>36252.480000000003</v>
      </c>
    </row>
    <row r="43" spans="1:8" ht="98.25" customHeight="1" x14ac:dyDescent="0.25">
      <c r="A43" s="54">
        <v>1</v>
      </c>
      <c r="B43" s="55" t="s">
        <v>49</v>
      </c>
      <c r="C43" s="54" t="s">
        <v>145</v>
      </c>
      <c r="D43" s="107"/>
      <c r="E43" s="80"/>
      <c r="G43" s="108"/>
      <c r="H43" s="107"/>
    </row>
    <row r="44" spans="1:8" ht="56.4" customHeight="1" x14ac:dyDescent="0.25">
      <c r="A44" s="54">
        <v>2</v>
      </c>
      <c r="B44" s="55" t="s">
        <v>51</v>
      </c>
      <c r="C44" s="54" t="s">
        <v>145</v>
      </c>
      <c r="D44" s="107"/>
      <c r="E44" s="80"/>
      <c r="G44" s="108"/>
      <c r="H44" s="107"/>
    </row>
    <row r="45" spans="1:8" s="63" customFormat="1" ht="19.2" customHeight="1" x14ac:dyDescent="0.25">
      <c r="A45" s="54">
        <v>3</v>
      </c>
      <c r="B45" s="55" t="s">
        <v>146</v>
      </c>
      <c r="C45" s="54" t="s">
        <v>11</v>
      </c>
      <c r="D45" s="107"/>
      <c r="E45" s="80"/>
      <c r="G45" s="108"/>
      <c r="H45" s="107"/>
    </row>
    <row r="46" spans="1:8" s="63" customFormat="1" ht="30.75" customHeight="1" x14ac:dyDescent="0.25">
      <c r="A46" s="54">
        <v>4</v>
      </c>
      <c r="B46" s="55" t="s">
        <v>61</v>
      </c>
      <c r="C46" s="54" t="s">
        <v>147</v>
      </c>
      <c r="D46" s="107"/>
      <c r="E46" s="80"/>
      <c r="G46" s="108"/>
      <c r="H46" s="107"/>
    </row>
    <row r="47" spans="1:8" x14ac:dyDescent="0.25">
      <c r="A47" s="90" t="s">
        <v>54</v>
      </c>
      <c r="B47" s="90"/>
      <c r="C47" s="90"/>
      <c r="D47" s="107">
        <f>E47*G47*12</f>
        <v>43502.97600000001</v>
      </c>
      <c r="E47" s="80">
        <v>1.32</v>
      </c>
      <c r="G47" s="108">
        <f>G16</f>
        <v>2746.4</v>
      </c>
      <c r="H47" s="107">
        <f>D47</f>
        <v>43502.97600000001</v>
      </c>
    </row>
    <row r="48" spans="1:8" ht="68.25" customHeight="1" x14ac:dyDescent="0.25">
      <c r="A48" s="54">
        <v>1</v>
      </c>
      <c r="B48" s="55" t="s">
        <v>55</v>
      </c>
      <c r="C48" s="54" t="s">
        <v>145</v>
      </c>
      <c r="D48" s="107"/>
      <c r="E48" s="80"/>
      <c r="G48" s="108"/>
      <c r="H48" s="107"/>
    </row>
    <row r="49" spans="1:8" ht="41.4" customHeight="1" x14ac:dyDescent="0.25">
      <c r="A49" s="54">
        <v>2</v>
      </c>
      <c r="B49" s="55" t="s">
        <v>56</v>
      </c>
      <c r="C49" s="54" t="s">
        <v>145</v>
      </c>
      <c r="D49" s="107"/>
      <c r="E49" s="80"/>
      <c r="G49" s="108"/>
      <c r="H49" s="107"/>
    </row>
    <row r="50" spans="1:8" s="63" customFormat="1" ht="19.8" customHeight="1" x14ac:dyDescent="0.25">
      <c r="A50" s="54">
        <v>3</v>
      </c>
      <c r="B50" s="55" t="s">
        <v>146</v>
      </c>
      <c r="C50" s="54" t="s">
        <v>11</v>
      </c>
      <c r="D50" s="107"/>
      <c r="E50" s="80"/>
      <c r="G50" s="108"/>
      <c r="H50" s="107"/>
    </row>
    <row r="51" spans="1:8" s="63" customFormat="1" ht="37.200000000000003" customHeight="1" x14ac:dyDescent="0.25">
      <c r="A51" s="54">
        <v>4</v>
      </c>
      <c r="B51" s="55" t="s">
        <v>61</v>
      </c>
      <c r="C51" s="54" t="s">
        <v>145</v>
      </c>
      <c r="D51" s="107"/>
      <c r="E51" s="80"/>
      <c r="G51" s="108"/>
      <c r="H51" s="107"/>
    </row>
    <row r="52" spans="1:8" ht="56.25" customHeight="1" x14ac:dyDescent="0.25">
      <c r="A52" s="54">
        <v>5</v>
      </c>
      <c r="B52" s="55" t="s">
        <v>57</v>
      </c>
      <c r="C52" s="54" t="s">
        <v>145</v>
      </c>
      <c r="D52" s="107"/>
      <c r="E52" s="80"/>
      <c r="G52" s="108"/>
      <c r="H52" s="107"/>
    </row>
    <row r="53" spans="1:8" x14ac:dyDescent="0.25">
      <c r="A53" s="90" t="s">
        <v>58</v>
      </c>
      <c r="B53" s="90"/>
      <c r="C53" s="90"/>
      <c r="D53" s="107">
        <f>E53*G53*12</f>
        <v>49105.631999999998</v>
      </c>
      <c r="E53" s="80">
        <v>1.49</v>
      </c>
      <c r="G53" s="108">
        <f>G16</f>
        <v>2746.4</v>
      </c>
      <c r="H53" s="107">
        <f>D53</f>
        <v>49105.631999999998</v>
      </c>
    </row>
    <row r="54" spans="1:8" ht="58.5" customHeight="1" x14ac:dyDescent="0.25">
      <c r="A54" s="54">
        <v>1</v>
      </c>
      <c r="B54" s="55" t="s">
        <v>59</v>
      </c>
      <c r="C54" s="54" t="s">
        <v>148</v>
      </c>
      <c r="D54" s="107"/>
      <c r="E54" s="80"/>
      <c r="G54" s="108"/>
      <c r="H54" s="107"/>
    </row>
    <row r="55" spans="1:8" x14ac:dyDescent="0.25">
      <c r="A55" s="90" t="s">
        <v>63</v>
      </c>
      <c r="B55" s="90"/>
      <c r="C55" s="90"/>
      <c r="D55" s="107">
        <f>E55*G55*12</f>
        <v>106450.46399999999</v>
      </c>
      <c r="E55" s="80">
        <v>3.23</v>
      </c>
      <c r="G55" s="108">
        <f>G16</f>
        <v>2746.4</v>
      </c>
      <c r="H55" s="107">
        <f>D55</f>
        <v>106450.46399999999</v>
      </c>
    </row>
    <row r="56" spans="1:8" ht="41.4" customHeight="1" x14ac:dyDescent="0.25">
      <c r="A56" s="54">
        <v>1</v>
      </c>
      <c r="B56" s="55" t="s">
        <v>126</v>
      </c>
      <c r="C56" s="54" t="s">
        <v>11</v>
      </c>
      <c r="D56" s="107"/>
      <c r="E56" s="80"/>
      <c r="G56" s="108"/>
      <c r="H56" s="107"/>
    </row>
    <row r="57" spans="1:8" ht="18.600000000000001" customHeight="1" x14ac:dyDescent="0.25">
      <c r="A57" s="54">
        <v>2</v>
      </c>
      <c r="B57" s="55" t="s">
        <v>64</v>
      </c>
      <c r="C57" s="54" t="s">
        <v>11</v>
      </c>
      <c r="D57" s="107"/>
      <c r="E57" s="80"/>
      <c r="G57" s="108"/>
      <c r="H57" s="107"/>
    </row>
    <row r="58" spans="1:8" ht="42.6" customHeight="1" x14ac:dyDescent="0.25">
      <c r="A58" s="54">
        <v>3</v>
      </c>
      <c r="B58" s="55" t="s">
        <v>65</v>
      </c>
      <c r="C58" s="54" t="s">
        <v>145</v>
      </c>
      <c r="D58" s="107"/>
      <c r="E58" s="80"/>
      <c r="G58" s="108"/>
      <c r="H58" s="107"/>
    </row>
    <row r="59" spans="1:8" ht="19.2" customHeight="1" x14ac:dyDescent="0.25">
      <c r="A59" s="54">
        <v>4</v>
      </c>
      <c r="B59" s="55" t="s">
        <v>149</v>
      </c>
      <c r="C59" s="54" t="s">
        <v>11</v>
      </c>
      <c r="D59" s="107"/>
      <c r="E59" s="80"/>
      <c r="G59" s="108"/>
      <c r="H59" s="107"/>
    </row>
    <row r="60" spans="1:8" ht="43.2" customHeight="1" x14ac:dyDescent="0.25">
      <c r="A60" s="54">
        <v>5</v>
      </c>
      <c r="B60" s="55" t="s">
        <v>56</v>
      </c>
      <c r="C60" s="54" t="s">
        <v>11</v>
      </c>
      <c r="D60" s="107"/>
      <c r="E60" s="80"/>
      <c r="G60" s="108"/>
      <c r="H60" s="107"/>
    </row>
    <row r="61" spans="1:8" x14ac:dyDescent="0.25">
      <c r="A61" s="90" t="s">
        <v>68</v>
      </c>
      <c r="B61" s="90"/>
      <c r="C61" s="90"/>
      <c r="D61" s="107">
        <f>E61*G61*12</f>
        <v>54378.719999999994</v>
      </c>
      <c r="E61" s="80">
        <v>1.65</v>
      </c>
      <c r="G61" s="108">
        <f>G16</f>
        <v>2746.4</v>
      </c>
      <c r="H61" s="107">
        <f>D61</f>
        <v>54378.719999999994</v>
      </c>
    </row>
    <row r="62" spans="1:8" ht="71.25" customHeight="1" x14ac:dyDescent="0.25">
      <c r="A62" s="54">
        <v>1</v>
      </c>
      <c r="B62" s="55" t="s">
        <v>69</v>
      </c>
      <c r="C62" s="12" t="s">
        <v>11</v>
      </c>
      <c r="D62" s="107"/>
      <c r="E62" s="80"/>
      <c r="G62" s="108"/>
      <c r="H62" s="107"/>
    </row>
    <row r="63" spans="1:8" ht="82.5" customHeight="1" x14ac:dyDescent="0.25">
      <c r="A63" s="54">
        <v>2</v>
      </c>
      <c r="B63" s="55" t="s">
        <v>70</v>
      </c>
      <c r="C63" s="54" t="s">
        <v>11</v>
      </c>
      <c r="D63" s="107"/>
      <c r="E63" s="80"/>
      <c r="G63" s="108"/>
      <c r="H63" s="107"/>
    </row>
    <row r="64" spans="1:8" s="63" customFormat="1" ht="45.6" customHeight="1" x14ac:dyDescent="0.25">
      <c r="A64" s="54">
        <v>3</v>
      </c>
      <c r="B64" s="55" t="s">
        <v>150</v>
      </c>
      <c r="C64" s="54" t="s">
        <v>145</v>
      </c>
      <c r="D64" s="107"/>
      <c r="E64" s="80"/>
      <c r="G64" s="108"/>
      <c r="H64" s="107"/>
    </row>
    <row r="65" spans="1:8" ht="14.4" customHeight="1" x14ac:dyDescent="0.25">
      <c r="A65" s="90" t="s">
        <v>72</v>
      </c>
      <c r="B65" s="90"/>
      <c r="C65" s="90"/>
      <c r="D65" s="90"/>
      <c r="E65" s="90"/>
      <c r="G65" s="58"/>
    </row>
    <row r="66" spans="1:8" ht="71.25" customHeight="1" x14ac:dyDescent="0.25">
      <c r="A66" s="54">
        <v>1</v>
      </c>
      <c r="B66" s="55" t="s">
        <v>73</v>
      </c>
      <c r="C66" s="54" t="s">
        <v>147</v>
      </c>
      <c r="D66" s="107">
        <f>E66*G66*12</f>
        <v>104473.056</v>
      </c>
      <c r="E66" s="80">
        <v>3.17</v>
      </c>
      <c r="G66" s="108">
        <f>G16</f>
        <v>2746.4</v>
      </c>
      <c r="H66" s="107">
        <f>D66</f>
        <v>104473.056</v>
      </c>
    </row>
    <row r="67" spans="1:8" ht="27.6" customHeight="1" x14ac:dyDescent="0.25">
      <c r="A67" s="54">
        <v>2</v>
      </c>
      <c r="B67" s="55" t="s">
        <v>75</v>
      </c>
      <c r="C67" s="54" t="s">
        <v>76</v>
      </c>
      <c r="D67" s="107"/>
      <c r="E67" s="80"/>
      <c r="G67" s="108"/>
      <c r="H67" s="107"/>
    </row>
    <row r="68" spans="1:8" ht="15" customHeight="1" x14ac:dyDescent="0.25">
      <c r="A68" s="90" t="s">
        <v>122</v>
      </c>
      <c r="B68" s="90"/>
      <c r="C68" s="90"/>
      <c r="D68" s="90"/>
      <c r="E68" s="90"/>
      <c r="G68" s="58"/>
    </row>
    <row r="69" spans="1:8" ht="78.75" customHeight="1" x14ac:dyDescent="0.25">
      <c r="A69" s="54">
        <v>1</v>
      </c>
      <c r="B69" s="55" t="s">
        <v>77</v>
      </c>
      <c r="C69" s="54" t="s">
        <v>78</v>
      </c>
      <c r="D69" s="107">
        <f>E69*G69*12</f>
        <v>143362.08000000002</v>
      </c>
      <c r="E69" s="80">
        <v>4.3499999999999996</v>
      </c>
      <c r="G69" s="108">
        <f>G16</f>
        <v>2746.4</v>
      </c>
      <c r="H69" s="107">
        <f>D69</f>
        <v>143362.08000000002</v>
      </c>
    </row>
    <row r="70" spans="1:8" ht="70.5" customHeight="1" x14ac:dyDescent="0.25">
      <c r="A70" s="54">
        <v>2</v>
      </c>
      <c r="B70" s="55" t="s">
        <v>79</v>
      </c>
      <c r="C70" s="54" t="s">
        <v>78</v>
      </c>
      <c r="D70" s="107"/>
      <c r="E70" s="80"/>
      <c r="G70" s="108"/>
      <c r="H70" s="107"/>
    </row>
    <row r="71" spans="1:8" ht="67.5" customHeight="1" x14ac:dyDescent="0.25">
      <c r="A71" s="77">
        <v>3</v>
      </c>
      <c r="B71" s="55" t="s">
        <v>80</v>
      </c>
      <c r="C71" s="77" t="s">
        <v>81</v>
      </c>
      <c r="D71" s="107"/>
      <c r="E71" s="80"/>
      <c r="G71" s="108"/>
      <c r="H71" s="107"/>
    </row>
    <row r="72" spans="1:8" ht="30.75" customHeight="1" x14ac:dyDescent="0.25">
      <c r="A72" s="77"/>
      <c r="B72" s="55" t="s">
        <v>82</v>
      </c>
      <c r="C72" s="77"/>
      <c r="D72" s="107"/>
      <c r="E72" s="80"/>
      <c r="G72" s="108"/>
      <c r="H72" s="107"/>
    </row>
    <row r="73" spans="1:8" ht="15" customHeight="1" x14ac:dyDescent="0.25">
      <c r="A73" s="77"/>
      <c r="B73" s="78" t="s">
        <v>83</v>
      </c>
      <c r="C73" s="77"/>
      <c r="D73" s="107"/>
      <c r="E73" s="80"/>
      <c r="G73" s="108"/>
      <c r="H73" s="107"/>
    </row>
    <row r="74" spans="1:8" ht="69.75" customHeight="1" x14ac:dyDescent="0.25">
      <c r="A74" s="77"/>
      <c r="B74" s="78"/>
      <c r="C74" s="77"/>
      <c r="D74" s="107"/>
      <c r="E74" s="80"/>
      <c r="G74" s="108"/>
      <c r="H74" s="107"/>
    </row>
    <row r="75" spans="1:8" ht="69" customHeight="1" x14ac:dyDescent="0.25">
      <c r="A75" s="77"/>
      <c r="B75" s="55" t="s">
        <v>84</v>
      </c>
      <c r="C75" s="77"/>
      <c r="D75" s="107"/>
      <c r="E75" s="80"/>
      <c r="G75" s="108"/>
      <c r="H75" s="107"/>
    </row>
    <row r="76" spans="1:8" ht="54.75" customHeight="1" x14ac:dyDescent="0.25">
      <c r="A76" s="77"/>
      <c r="B76" s="55" t="s">
        <v>85</v>
      </c>
      <c r="C76" s="77"/>
      <c r="D76" s="107"/>
      <c r="E76" s="80"/>
      <c r="G76" s="108"/>
      <c r="H76" s="107"/>
    </row>
    <row r="77" spans="1:8" ht="80.25" customHeight="1" x14ac:dyDescent="0.25">
      <c r="A77" s="54">
        <v>4</v>
      </c>
      <c r="B77" s="55" t="s">
        <v>86</v>
      </c>
      <c r="C77" s="12" t="s">
        <v>87</v>
      </c>
      <c r="D77" s="107"/>
      <c r="E77" s="80"/>
      <c r="G77" s="108"/>
      <c r="H77" s="107"/>
    </row>
    <row r="78" spans="1:8" ht="40.799999999999997" customHeight="1" x14ac:dyDescent="0.25">
      <c r="A78" s="54">
        <v>5</v>
      </c>
      <c r="B78" s="55" t="s">
        <v>118</v>
      </c>
      <c r="C78" s="54" t="s">
        <v>89</v>
      </c>
      <c r="D78" s="107"/>
      <c r="E78" s="80"/>
      <c r="G78" s="108"/>
      <c r="H78" s="107"/>
    </row>
    <row r="79" spans="1:8" ht="71.25" customHeight="1" x14ac:dyDescent="0.25">
      <c r="A79" s="54">
        <v>6</v>
      </c>
      <c r="B79" s="55" t="s">
        <v>91</v>
      </c>
      <c r="C79" s="54" t="s">
        <v>151</v>
      </c>
      <c r="D79" s="107"/>
      <c r="E79" s="80"/>
      <c r="G79" s="108"/>
      <c r="H79" s="107"/>
    </row>
    <row r="80" spans="1:8" ht="53.25" customHeight="1" x14ac:dyDescent="0.25">
      <c r="A80" s="54">
        <v>7</v>
      </c>
      <c r="B80" s="55" t="s">
        <v>93</v>
      </c>
      <c r="C80" s="54" t="s">
        <v>145</v>
      </c>
      <c r="D80" s="107"/>
      <c r="E80" s="80"/>
      <c r="G80" s="108"/>
      <c r="H80" s="107"/>
    </row>
    <row r="81" spans="1:8" ht="81" customHeight="1" x14ac:dyDescent="0.25">
      <c r="A81" s="54">
        <v>8</v>
      </c>
      <c r="B81" s="55" t="s">
        <v>95</v>
      </c>
      <c r="C81" s="54" t="s">
        <v>96</v>
      </c>
      <c r="D81" s="107"/>
      <c r="E81" s="80"/>
      <c r="G81" s="108"/>
      <c r="H81" s="107"/>
    </row>
    <row r="82" spans="1:8" ht="109.2" customHeight="1" x14ac:dyDescent="0.25">
      <c r="A82" s="54">
        <v>9</v>
      </c>
      <c r="B82" s="55" t="s">
        <v>98</v>
      </c>
      <c r="C82" s="54" t="s">
        <v>152</v>
      </c>
      <c r="D82" s="107"/>
      <c r="E82" s="80"/>
      <c r="G82" s="108"/>
      <c r="H82" s="107"/>
    </row>
    <row r="83" spans="1:8" ht="57" customHeight="1" x14ac:dyDescent="0.25">
      <c r="A83" s="54">
        <v>10</v>
      </c>
      <c r="B83" s="55" t="s">
        <v>119</v>
      </c>
      <c r="C83" s="54" t="s">
        <v>101</v>
      </c>
      <c r="D83" s="107"/>
      <c r="E83" s="80"/>
      <c r="G83" s="108"/>
      <c r="H83" s="107"/>
    </row>
    <row r="84" spans="1:8" ht="28.8" customHeight="1" x14ac:dyDescent="0.25">
      <c r="A84" s="54">
        <v>11</v>
      </c>
      <c r="B84" s="55" t="s">
        <v>103</v>
      </c>
      <c r="C84" s="54" t="s">
        <v>104</v>
      </c>
      <c r="D84" s="107"/>
      <c r="E84" s="80"/>
      <c r="G84" s="108"/>
      <c r="H84" s="107"/>
    </row>
    <row r="85" spans="1:8" ht="42" customHeight="1" x14ac:dyDescent="0.25">
      <c r="A85" s="54">
        <v>12</v>
      </c>
      <c r="B85" s="55" t="s">
        <v>106</v>
      </c>
      <c r="C85" s="54" t="s">
        <v>107</v>
      </c>
      <c r="D85" s="107"/>
      <c r="E85" s="80"/>
      <c r="G85" s="108"/>
      <c r="H85" s="107"/>
    </row>
    <row r="86" spans="1:8" ht="103.5" customHeight="1" x14ac:dyDescent="0.25">
      <c r="A86" s="54">
        <v>13</v>
      </c>
      <c r="B86" s="55" t="s">
        <v>109</v>
      </c>
      <c r="C86" s="54" t="s">
        <v>110</v>
      </c>
      <c r="D86" s="107"/>
      <c r="E86" s="80"/>
      <c r="G86" s="108"/>
      <c r="H86" s="107"/>
    </row>
    <row r="87" spans="1:8" ht="78.75" hidden="1" customHeight="1" x14ac:dyDescent="0.25">
      <c r="A87" s="54" t="s">
        <v>111</v>
      </c>
      <c r="B87" s="55" t="s">
        <v>112</v>
      </c>
      <c r="C87" s="54" t="s">
        <v>113</v>
      </c>
      <c r="D87" s="107"/>
      <c r="E87" s="80"/>
      <c r="G87" s="108"/>
      <c r="H87" s="107"/>
    </row>
    <row r="88" spans="1:8" ht="60" customHeight="1" x14ac:dyDescent="0.25">
      <c r="A88" s="54">
        <v>14</v>
      </c>
      <c r="B88" s="55" t="s">
        <v>153</v>
      </c>
      <c r="C88" s="54" t="s">
        <v>121</v>
      </c>
      <c r="D88" s="57">
        <f>E88*G88*12</f>
        <v>1318.2720000000002</v>
      </c>
      <c r="E88" s="56">
        <v>0.04</v>
      </c>
      <c r="G88" s="62">
        <f>G16</f>
        <v>2746.4</v>
      </c>
      <c r="H88" s="57">
        <f>D88</f>
        <v>1318.2720000000002</v>
      </c>
    </row>
    <row r="89" spans="1:8" ht="14.4" customHeight="1" x14ac:dyDescent="0.25">
      <c r="A89" s="90" t="s">
        <v>114</v>
      </c>
      <c r="B89" s="90"/>
      <c r="C89" s="90"/>
      <c r="D89" s="90"/>
      <c r="E89" s="90"/>
      <c r="G89" s="58"/>
    </row>
    <row r="90" spans="1:8" ht="17.399999999999999" customHeight="1" x14ac:dyDescent="0.25">
      <c r="A90" s="54">
        <v>1</v>
      </c>
      <c r="B90" s="55" t="s">
        <v>154</v>
      </c>
      <c r="C90" s="77" t="s">
        <v>155</v>
      </c>
      <c r="D90" s="107">
        <f>E90*G90*12</f>
        <v>131827.20000000001</v>
      </c>
      <c r="E90" s="80">
        <v>4</v>
      </c>
      <c r="G90" s="108">
        <f>G16</f>
        <v>2746.4</v>
      </c>
      <c r="H90" s="107">
        <f>D90</f>
        <v>131827.20000000001</v>
      </c>
    </row>
    <row r="91" spans="1:8" ht="19.8" customHeight="1" x14ac:dyDescent="0.25">
      <c r="A91" s="54">
        <v>2</v>
      </c>
      <c r="B91" s="55" t="s">
        <v>156</v>
      </c>
      <c r="C91" s="77"/>
      <c r="D91" s="107"/>
      <c r="E91" s="80"/>
      <c r="G91" s="108"/>
      <c r="H91" s="107"/>
    </row>
    <row r="92" spans="1:8" ht="20.399999999999999" customHeight="1" x14ac:dyDescent="0.25">
      <c r="A92" s="106" t="s">
        <v>159</v>
      </c>
      <c r="B92" s="106"/>
      <c r="C92" s="106"/>
      <c r="D92" s="64">
        <f>D16+D21+D23+D26+D28+D42+D47+D53+D55+D61+D66+D69+D88+D90</f>
        <v>897084.09600000014</v>
      </c>
      <c r="E92" s="60"/>
      <c r="G92" s="65">
        <f>27.22*2746.4*12</f>
        <v>897084.09600000002</v>
      </c>
      <c r="H92" s="64">
        <f>H16+H21+H23+H26+H28+H42+H47+H53+H55+H61+H66+H69+H88+H90</f>
        <v>897084.09600000014</v>
      </c>
    </row>
  </sheetData>
  <mergeCells count="67">
    <mergeCell ref="A2:E2"/>
    <mergeCell ref="A3:E3"/>
    <mergeCell ref="A4:E4"/>
    <mergeCell ref="B6:C6"/>
    <mergeCell ref="A15:E15"/>
    <mergeCell ref="D16:D20"/>
    <mergeCell ref="E16:E20"/>
    <mergeCell ref="G16:G20"/>
    <mergeCell ref="A22:E22"/>
    <mergeCell ref="D23:D25"/>
    <mergeCell ref="E23:E25"/>
    <mergeCell ref="G23:G25"/>
    <mergeCell ref="A27:E27"/>
    <mergeCell ref="A28:C28"/>
    <mergeCell ref="D28:D40"/>
    <mergeCell ref="E28:E40"/>
    <mergeCell ref="G28:G40"/>
    <mergeCell ref="A34:C34"/>
    <mergeCell ref="A41:E41"/>
    <mergeCell ref="A42:C42"/>
    <mergeCell ref="D42:D46"/>
    <mergeCell ref="E42:E46"/>
    <mergeCell ref="G42:G46"/>
    <mergeCell ref="A47:C47"/>
    <mergeCell ref="D47:D52"/>
    <mergeCell ref="E47:E52"/>
    <mergeCell ref="G47:G52"/>
    <mergeCell ref="A53:C53"/>
    <mergeCell ref="D53:D54"/>
    <mergeCell ref="E53:E54"/>
    <mergeCell ref="G53:G54"/>
    <mergeCell ref="A55:C55"/>
    <mergeCell ref="D55:D60"/>
    <mergeCell ref="E55:E60"/>
    <mergeCell ref="G55:G60"/>
    <mergeCell ref="A61:C61"/>
    <mergeCell ref="D61:D64"/>
    <mergeCell ref="E61:E64"/>
    <mergeCell ref="G61:G64"/>
    <mergeCell ref="A65:E65"/>
    <mergeCell ref="D66:D67"/>
    <mergeCell ref="E66:E67"/>
    <mergeCell ref="G66:G67"/>
    <mergeCell ref="A68:E68"/>
    <mergeCell ref="G90:G91"/>
    <mergeCell ref="D69:D87"/>
    <mergeCell ref="E69:E87"/>
    <mergeCell ref="G69:G87"/>
    <mergeCell ref="A71:A76"/>
    <mergeCell ref="C71:C76"/>
    <mergeCell ref="B73:B74"/>
    <mergeCell ref="A92:C92"/>
    <mergeCell ref="H16:H20"/>
    <mergeCell ref="H23:H25"/>
    <mergeCell ref="H28:H40"/>
    <mergeCell ref="H42:H46"/>
    <mergeCell ref="H47:H52"/>
    <mergeCell ref="H53:H54"/>
    <mergeCell ref="H55:H60"/>
    <mergeCell ref="H61:H64"/>
    <mergeCell ref="H66:H67"/>
    <mergeCell ref="H69:H87"/>
    <mergeCell ref="H90:H91"/>
    <mergeCell ref="A89:E89"/>
    <mergeCell ref="C90:C91"/>
    <mergeCell ref="D90:D91"/>
    <mergeCell ref="E90:E91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Ник шоссе 27 (2023)</vt:lpstr>
      <vt:lpstr>Ник шоссе 27</vt:lpstr>
      <vt:lpstr>'Ник шоссе 27'!Область_печати</vt:lpstr>
      <vt:lpstr>'Ник шоссе 27 (2023)'!Область_печати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2018-12-12T05:06:49Z</dcterms:created>
  <dcterms:modified xsi:type="dcterms:W3CDTF">2023-01-13T05:44:54Z</dcterms:modified>
</cp:coreProperties>
</file>