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26" i="1" l="1"/>
  <c r="F25" i="1"/>
  <c r="F21" i="1"/>
  <c r="E26" i="1" l="1"/>
  <c r="G26" i="1"/>
  <c r="I26" i="1"/>
  <c r="K26" i="1"/>
  <c r="D26" i="1"/>
  <c r="L17" i="1"/>
  <c r="L9" i="1"/>
  <c r="L13" i="1"/>
  <c r="L15" i="1"/>
  <c r="L25" i="1" l="1"/>
  <c r="L23" i="1"/>
  <c r="L21" i="1"/>
  <c r="L26" i="1" s="1"/>
  <c r="L19" i="1"/>
  <c r="L11" i="1"/>
  <c r="L7" i="1"/>
  <c r="D28" i="1" l="1"/>
</calcChain>
</file>

<file path=xl/sharedStrings.xml><?xml version="1.0" encoding="utf-8"?>
<sst xmlns="http://schemas.openxmlformats.org/spreadsheetml/2006/main" count="27" uniqueCount="27">
  <si>
    <t>Адрес МКД</t>
  </si>
  <si>
    <t>Общая площадь жилого помещения,м2.</t>
  </si>
  <si>
    <t>Количество прописанных, чел.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</si>
  <si>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</si>
  <si>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</si>
  <si>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</si>
  <si>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</si>
  <si>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</si>
  <si>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</si>
  <si>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</si>
  <si>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</si>
  <si>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</si>
  <si>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</si>
  <si>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</si>
  <si>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</si>
  <si>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Платежеспособность  -</t>
  </si>
  <si>
    <t>Аренда общего имущества МКД - 3,6 т.руб.</t>
  </si>
  <si>
    <t>50 лет Комсомола, 121</t>
  </si>
  <si>
    <t>Эл/энергия на содржание о/и</t>
  </si>
  <si>
    <t>ГВ на содржание о/и</t>
  </si>
  <si>
    <t>Услуги управляющей компании</t>
  </si>
  <si>
    <t xml:space="preserve">Сведения за 2022 год о начислении платы за жилищные услуги. </t>
  </si>
  <si>
    <t>Отведение сточных вод на содржание о/и</t>
  </si>
  <si>
    <t>ГВ повышающий коэффициент</t>
  </si>
  <si>
    <t>ХВ повышающий коэффициент</t>
  </si>
  <si>
    <t xml:space="preserve">Эл/энергия 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</si>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</sst>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5" fillId="0" borderId="0" xfId="0" applyFont="1"/>
    <xf numFmtId="0" fontId="5" fillId="0" borderId="3" xfId="0" applyFont="1" applyBorder="1"/>
    <xf numFmtId="0" fontId="5" fillId="0" borderId="0" xfId="0" applyFont="1" applyBorder="1"/>
    <xf numFmtId="0" fontId="5" fillId="0" borderId="4" xfId="0" applyFont="1" applyBorder="1"/>
    <xf numFmtId="4" fontId="5" fillId="0" borderId="6" xfId="0" applyNumberFormat="1" applyFont="1" applyBorder="1" applyAlignment="1">
      <alignment horizontal="center"/>
    </xf>
    <xf numFmtId="4" fontId="6" fillId="0" borderId="6" xfId="3" applyNumberFormat="1" applyFont="1" applyFill="1" applyBorder="1" applyAlignment="1">
      <alignment horizontal="center" vertical="top"/>
    </xf>
    <xf numFmtId="2" fontId="6" fillId="0" borderId="6" xfId="3" applyNumberFormat="1" applyFont="1" applyFill="1" applyBorder="1" applyAlignment="1">
      <alignment horizontal="center" vertical="top"/>
    </xf>
    <xf numFmtId="4" fontId="6" fillId="0" borderId="6" xfId="2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/>
    </xf>
    <xf numFmtId="4" fontId="6" fillId="0" borderId="6" xfId="1" applyNumberFormat="1" applyFont="1" applyFill="1" applyBorder="1" applyAlignment="1">
      <alignment horizontal="center" vertical="top"/>
    </xf>
    <xf numFmtId="165" fontId="6" fillId="0" borderId="6" xfId="1" applyNumberFormat="1" applyFont="1" applyFill="1" applyBorder="1" applyAlignment="1">
      <alignment horizontal="center" vertical="top"/>
    </xf>
    <xf numFmtId="0" fontId="6" fillId="0" borderId="6" xfId="1" applyNumberFormat="1" applyFont="1" applyFill="1" applyBorder="1" applyAlignment="1">
      <alignment horizontal="center" vertical="top"/>
    </xf>
    <xf numFmtId="2" fontId="6" fillId="0" borderId="6" xfId="1" applyNumberFormat="1" applyFont="1" applyFill="1" applyBorder="1" applyAlignment="1">
      <alignment horizontal="center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4" fontId="4" fillId="0" borderId="0" xfId="0" applyNumberFormat="1" applyFont="1"/>
    <xf numFmtId="0" fontId="4" fillId="0" borderId="0" xfId="0" applyFont="1"/>
    <xf numFmtId="0" fontId="9" fillId="0" borderId="0" xfId="0" applyFont="1" applyFill="1" applyBorder="1" applyAlignment="1">
      <alignment horizontal="center" vertical="top"/>
    </xf>
    <xf numFmtId="0" fontId="7" fillId="0" borderId="0" xfId="0" applyFont="1"/>
    <xf numFmtId="4" fontId="7" fillId="0" borderId="0" xfId="0" applyNumberFormat="1" applyFont="1"/>
    <xf numFmtId="4" fontId="6" fillId="0" borderId="13" xfId="3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/>
    </xf>
    <xf numFmtId="4" fontId="6" fillId="0" borderId="1" xfId="1" applyNumberFormat="1" applyFont="1" applyFill="1" applyBorder="1" applyAlignment="1">
      <alignment horizontal="center" vertical="top"/>
    </xf>
    <xf numFmtId="165" fontId="6" fillId="0" borderId="1" xfId="1" applyNumberFormat="1" applyFont="1" applyFill="1" applyBorder="1" applyAlignment="1">
      <alignment horizontal="center" vertical="top"/>
    </xf>
    <xf numFmtId="0" fontId="6" fillId="0" borderId="1" xfId="1" applyNumberFormat="1" applyFont="1" applyFill="1" applyBorder="1" applyAlignment="1">
      <alignment horizontal="center" vertical="top"/>
    </xf>
    <xf numFmtId="2" fontId="6" fillId="0" borderId="1" xfId="1" applyNumberFormat="1" applyFont="1" applyFill="1" applyBorder="1" applyAlignment="1">
      <alignment horizontal="center" vertical="top"/>
    </xf>
    <xf numFmtId="4" fontId="6" fillId="0" borderId="1" xfId="2" applyNumberFormat="1" applyFont="1" applyFill="1" applyBorder="1" applyAlignment="1">
      <alignment horizontal="center" vertical="top"/>
    </xf>
    <xf numFmtId="4" fontId="6" fillId="0" borderId="18" xfId="3" applyNumberFormat="1" applyFont="1" applyFill="1" applyBorder="1" applyAlignment="1">
      <alignment horizontal="center" vertical="top"/>
    </xf>
    <xf numFmtId="4" fontId="7" fillId="0" borderId="19" xfId="0" applyNumberFormat="1" applyFont="1" applyFill="1" applyBorder="1" applyAlignment="1">
      <alignment horizontal="center"/>
    </xf>
    <xf numFmtId="4" fontId="7" fillId="0" borderId="20" xfId="0" applyNumberFormat="1" applyFont="1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6" xfId="0" applyFont="1" applyBorder="1"/>
    <xf numFmtId="0" fontId="5" fillId="0" borderId="26" xfId="0" applyFont="1" applyBorder="1"/>
    <xf numFmtId="0" fontId="7" fillId="0" borderId="7" xfId="0" applyFont="1" applyBorder="1" applyAlignment="1">
      <alignment horizontal="left"/>
    </xf>
    <xf numFmtId="2" fontId="0" fillId="0" borderId="0" xfId="0" applyNumberFormat="1"/>
    <xf numFmtId="10" fontId="7" fillId="0" borderId="0" xfId="0" applyNumberFormat="1" applyFont="1"/>
    <xf numFmtId="0" fontId="7" fillId="0" borderId="28" xfId="0" applyFont="1" applyBorder="1" applyAlignment="1">
      <alignment horizontal="center"/>
    </xf>
    <xf numFmtId="4" fontId="7" fillId="0" borderId="29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6" fillId="0" borderId="22" xfId="0" applyNumberFormat="1" applyFont="1" applyFill="1" applyBorder="1" applyAlignment="1">
      <alignment horizontal="center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0" fontId="5" fillId="0" borderId="17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A19" zoomScale="115" zoomScaleNormal="115" workbookViewId="0">
      <selection activeCell="G28" sqref="G28"/>
    </sheetView>
  </sheetViews>
  <sheetFormatPr defaultRowHeight="15" x14ac:dyDescent="0.25"/>
  <cols>
    <col min="1" max="1" width="26" style="3" customWidth="1"/>
    <col min="2" max="3" width="9.140625" style="3" hidden="1" customWidth="1"/>
    <col min="4" max="4" width="15.7109375" style="3" customWidth="1"/>
    <col min="5" max="5" width="14.5703125" style="3" customWidth="1"/>
    <col min="6" max="6" width="16.7109375" style="3" customWidth="1"/>
    <col min="7" max="7" width="14.28515625" style="3" customWidth="1"/>
    <col min="8" max="8" width="16.140625" style="3" customWidth="1"/>
    <col min="9" max="10" width="15.85546875" style="3" customWidth="1"/>
    <col min="11" max="11" width="14.28515625" style="3" customWidth="1"/>
    <col min="12" max="12" width="15" style="3" customWidth="1"/>
    <col min="13" max="13" width="10" bestFit="1" customWidth="1"/>
    <col min="14" max="14" width="11.140625" bestFit="1" customWidth="1"/>
  </cols>
  <sheetData>
    <row r="1" spans="1:14" ht="16.5" x14ac:dyDescent="0.25">
      <c r="A1" s="5"/>
      <c r="B1" s="5"/>
      <c r="C1" s="5"/>
      <c r="D1" s="45" t="s">
        <v>21</v>
      </c>
      <c r="E1" s="45"/>
      <c r="F1" s="45"/>
      <c r="G1" s="45"/>
      <c r="H1" s="45"/>
      <c r="I1" s="45"/>
      <c r="J1" s="45"/>
      <c r="K1" s="45"/>
      <c r="L1" s="5"/>
    </row>
    <row r="2" spans="1:14" ht="17.25" thickBot="1" x14ac:dyDescent="0.3">
      <c r="A2" s="5"/>
      <c r="B2" s="5"/>
      <c r="C2" s="5"/>
      <c r="D2" s="21"/>
      <c r="E2" s="21"/>
      <c r="F2" s="21"/>
      <c r="G2" s="21"/>
      <c r="H2" s="21"/>
      <c r="I2" s="21"/>
      <c r="J2" s="21"/>
      <c r="K2" s="21"/>
      <c r="L2" s="5"/>
    </row>
    <row r="3" spans="1:14" ht="12.75" customHeight="1" x14ac:dyDescent="0.25">
      <c r="A3" s="55" t="s">
        <v>0</v>
      </c>
      <c r="B3" s="58" t="s">
        <v>1</v>
      </c>
      <c r="C3" s="61" t="s">
        <v>2</v>
      </c>
      <c r="D3" s="46" t="s">
        <v>3</v>
      </c>
      <c r="E3" s="46" t="s">
        <v>4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26</v>
      </c>
      <c r="K3" s="46" t="s">
        <v>9</v>
      </c>
      <c r="L3" s="67" t="s">
        <v>10</v>
      </c>
    </row>
    <row r="4" spans="1:14" ht="12.75" customHeight="1" x14ac:dyDescent="0.25">
      <c r="A4" s="56"/>
      <c r="B4" s="59"/>
      <c r="C4" s="62"/>
      <c r="D4" s="47"/>
      <c r="E4" s="47"/>
      <c r="F4" s="47"/>
      <c r="G4" s="47"/>
      <c r="H4" s="47"/>
      <c r="I4" s="47"/>
      <c r="J4" s="47"/>
      <c r="K4" s="47"/>
      <c r="L4" s="68"/>
    </row>
    <row r="5" spans="1:14" ht="26.25" customHeight="1" thickBot="1" x14ac:dyDescent="0.3">
      <c r="A5" s="57"/>
      <c r="B5" s="60"/>
      <c r="C5" s="63"/>
      <c r="D5" s="48"/>
      <c r="E5" s="48"/>
      <c r="F5" s="48"/>
      <c r="G5" s="48"/>
      <c r="H5" s="48"/>
      <c r="I5" s="48"/>
      <c r="J5" s="48"/>
      <c r="K5" s="48"/>
      <c r="L5" s="69"/>
    </row>
    <row r="6" spans="1:14" ht="19.5" customHeight="1" x14ac:dyDescent="0.25">
      <c r="A6" s="38" t="s">
        <v>17</v>
      </c>
      <c r="B6" s="7"/>
      <c r="C6" s="8"/>
      <c r="D6" s="64" t="s">
        <v>14</v>
      </c>
      <c r="E6" s="65"/>
      <c r="F6" s="65"/>
      <c r="G6" s="65"/>
      <c r="H6" s="65"/>
      <c r="I6" s="65"/>
      <c r="J6" s="65"/>
      <c r="K6" s="65"/>
      <c r="L6" s="66"/>
    </row>
    <row r="7" spans="1:14" ht="19.5" customHeight="1" x14ac:dyDescent="0.25">
      <c r="A7" s="39"/>
      <c r="B7" s="7"/>
      <c r="C7" s="6"/>
      <c r="D7" s="9">
        <v>484.29999999999995</v>
      </c>
      <c r="E7" s="10">
        <v>1528.38</v>
      </c>
      <c r="F7" s="10">
        <v>57.429048000000002</v>
      </c>
      <c r="G7" s="10">
        <v>1528.38</v>
      </c>
      <c r="H7" s="11"/>
      <c r="I7" s="12"/>
      <c r="J7" s="12"/>
      <c r="K7" s="11">
        <v>1337.77</v>
      </c>
      <c r="L7" s="27">
        <f>SUM(D7+E7-K7)</f>
        <v>674.91000000000008</v>
      </c>
      <c r="M7" s="41"/>
      <c r="N7" s="41"/>
    </row>
    <row r="8" spans="1:14" ht="19.5" customHeight="1" x14ac:dyDescent="0.25">
      <c r="A8" s="39"/>
      <c r="B8" s="7"/>
      <c r="C8" s="8"/>
      <c r="D8" s="49" t="s">
        <v>24</v>
      </c>
      <c r="E8" s="50"/>
      <c r="F8" s="50"/>
      <c r="G8" s="50"/>
      <c r="H8" s="50"/>
      <c r="I8" s="50"/>
      <c r="J8" s="50"/>
      <c r="K8" s="50"/>
      <c r="L8" s="51"/>
    </row>
    <row r="9" spans="1:14" ht="19.5" customHeight="1" x14ac:dyDescent="0.25">
      <c r="A9" s="39"/>
      <c r="B9" s="7"/>
      <c r="C9" s="8"/>
      <c r="D9" s="9">
        <v>522.58000000000004</v>
      </c>
      <c r="E9" s="10"/>
      <c r="F9" s="10"/>
      <c r="G9" s="11"/>
      <c r="H9" s="11"/>
      <c r="I9" s="12"/>
      <c r="J9" s="12"/>
      <c r="K9" s="11"/>
      <c r="L9" s="27">
        <f>SUM(D9+E9-K9)</f>
        <v>522.58000000000004</v>
      </c>
      <c r="M9" s="1"/>
      <c r="N9" s="41"/>
    </row>
    <row r="10" spans="1:14" ht="19.5" customHeight="1" x14ac:dyDescent="0.25">
      <c r="A10" s="39"/>
      <c r="B10" s="7"/>
      <c r="C10" s="8"/>
      <c r="D10" s="49" t="s">
        <v>19</v>
      </c>
      <c r="E10" s="50"/>
      <c r="F10" s="50"/>
      <c r="G10" s="50"/>
      <c r="H10" s="50"/>
      <c r="I10" s="50"/>
      <c r="J10" s="50"/>
      <c r="K10" s="50"/>
      <c r="L10" s="51"/>
    </row>
    <row r="11" spans="1:14" ht="19.5" customHeight="1" x14ac:dyDescent="0.25">
      <c r="A11" s="39"/>
      <c r="B11" s="7"/>
      <c r="C11" s="8"/>
      <c r="D11" s="9">
        <v>3214.7099999999991</v>
      </c>
      <c r="E11" s="10">
        <v>9625.42</v>
      </c>
      <c r="F11" s="10">
        <v>57.429048000000002</v>
      </c>
      <c r="G11" s="11">
        <v>9625.42</v>
      </c>
      <c r="H11" s="11"/>
      <c r="I11" s="12"/>
      <c r="J11" s="12"/>
      <c r="K11" s="11">
        <v>8439.58</v>
      </c>
      <c r="L11" s="27">
        <f>SUM(D11+E11-K11)</f>
        <v>4400.5499999999993</v>
      </c>
      <c r="M11" s="1"/>
      <c r="N11" s="41"/>
    </row>
    <row r="12" spans="1:14" ht="19.5" customHeight="1" x14ac:dyDescent="0.25">
      <c r="A12" s="39"/>
      <c r="B12" s="7"/>
      <c r="C12" s="8"/>
      <c r="D12" s="49" t="s">
        <v>23</v>
      </c>
      <c r="E12" s="50"/>
      <c r="F12" s="50"/>
      <c r="G12" s="50"/>
      <c r="H12" s="50"/>
      <c r="I12" s="50"/>
      <c r="J12" s="50"/>
      <c r="K12" s="50"/>
      <c r="L12" s="51"/>
    </row>
    <row r="13" spans="1:14" ht="19.5" customHeight="1" x14ac:dyDescent="0.25">
      <c r="A13" s="39"/>
      <c r="B13" s="7"/>
      <c r="C13" s="8"/>
      <c r="D13" s="9">
        <v>1906.89</v>
      </c>
      <c r="E13" s="10"/>
      <c r="F13" s="10"/>
      <c r="G13" s="11"/>
      <c r="H13" s="11"/>
      <c r="I13" s="12"/>
      <c r="J13" s="12"/>
      <c r="K13" s="11">
        <v>36.659999999999997</v>
      </c>
      <c r="L13" s="27">
        <f>SUM(D13+E13-K13)</f>
        <v>1870.23</v>
      </c>
      <c r="M13" s="1"/>
      <c r="N13" s="41"/>
    </row>
    <row r="14" spans="1:14" ht="19.5" customHeight="1" x14ac:dyDescent="0.25">
      <c r="A14" s="39"/>
      <c r="B14" s="7"/>
      <c r="C14" s="8"/>
      <c r="D14" s="49" t="s">
        <v>22</v>
      </c>
      <c r="E14" s="50"/>
      <c r="F14" s="50"/>
      <c r="G14" s="50"/>
      <c r="H14" s="50"/>
      <c r="I14" s="50"/>
      <c r="J14" s="50"/>
      <c r="K14" s="50"/>
      <c r="L14" s="51"/>
    </row>
    <row r="15" spans="1:14" ht="19.5" customHeight="1" x14ac:dyDescent="0.25">
      <c r="A15" s="39"/>
      <c r="B15" s="7"/>
      <c r="C15" s="8"/>
      <c r="D15" s="9"/>
      <c r="E15" s="10">
        <v>400.18</v>
      </c>
      <c r="F15" s="10">
        <v>9.5715079999999997</v>
      </c>
      <c r="G15" s="11">
        <v>400.18</v>
      </c>
      <c r="H15" s="11"/>
      <c r="I15" s="12"/>
      <c r="J15" s="12"/>
      <c r="K15" s="11">
        <v>31.04</v>
      </c>
      <c r="L15" s="27">
        <f>SUM(D15+E15-K15)</f>
        <v>369.14</v>
      </c>
      <c r="M15" s="1"/>
      <c r="N15" s="41"/>
    </row>
    <row r="16" spans="1:14" ht="19.5" customHeight="1" x14ac:dyDescent="0.25">
      <c r="A16" s="39"/>
      <c r="B16" s="7"/>
      <c r="C16" s="8"/>
      <c r="D16" s="49" t="s">
        <v>25</v>
      </c>
      <c r="E16" s="50"/>
      <c r="F16" s="50"/>
      <c r="G16" s="50"/>
      <c r="H16" s="50"/>
      <c r="I16" s="50"/>
      <c r="J16" s="50"/>
      <c r="K16" s="50"/>
      <c r="L16" s="51"/>
    </row>
    <row r="17" spans="1:20" ht="19.5" customHeight="1" x14ac:dyDescent="0.25">
      <c r="A17" s="39"/>
      <c r="B17" s="7"/>
      <c r="C17" s="8"/>
      <c r="D17" s="9">
        <v>92522.92</v>
      </c>
      <c r="E17" s="10">
        <v>212505.62</v>
      </c>
      <c r="F17" s="10">
        <v>73077.759999999995</v>
      </c>
      <c r="G17" s="11">
        <v>212505.62</v>
      </c>
      <c r="H17" s="11"/>
      <c r="I17" s="12"/>
      <c r="J17" s="12"/>
      <c r="K17" s="11">
        <v>176303.47</v>
      </c>
      <c r="L17" s="27">
        <f>SUM(D17+E17-K17)</f>
        <v>128725.06999999998</v>
      </c>
    </row>
    <row r="18" spans="1:20" ht="19.5" customHeight="1" x14ac:dyDescent="0.25">
      <c r="A18" s="39"/>
      <c r="B18" s="7"/>
      <c r="C18" s="8"/>
      <c r="D18" s="49" t="s">
        <v>18</v>
      </c>
      <c r="E18" s="50"/>
      <c r="F18" s="50"/>
      <c r="G18" s="50"/>
      <c r="H18" s="50"/>
      <c r="I18" s="50"/>
      <c r="J18" s="50"/>
      <c r="K18" s="50"/>
      <c r="L18" s="51"/>
    </row>
    <row r="19" spans="1:20" ht="19.5" customHeight="1" x14ac:dyDescent="0.25">
      <c r="A19" s="39"/>
      <c r="B19" s="7"/>
      <c r="C19" s="8"/>
      <c r="D19" s="9">
        <v>406.59999999999997</v>
      </c>
      <c r="E19" s="10">
        <v>33622.519999999997</v>
      </c>
      <c r="F19" s="10">
        <v>6240.9984000000004</v>
      </c>
      <c r="G19" s="11">
        <v>18171.78</v>
      </c>
      <c r="H19" s="11"/>
      <c r="I19" s="12">
        <v>15450.74</v>
      </c>
      <c r="J19" s="12"/>
      <c r="K19" s="11">
        <v>26586.06</v>
      </c>
      <c r="L19" s="27">
        <f>SUM(D19+E19-K19)</f>
        <v>7443.059999999994</v>
      </c>
    </row>
    <row r="20" spans="1:20" ht="19.5" customHeight="1" x14ac:dyDescent="0.25">
      <c r="A20" s="39"/>
      <c r="B20" s="7"/>
      <c r="C20" s="8"/>
      <c r="D20" s="49" t="s">
        <v>11</v>
      </c>
      <c r="E20" s="50"/>
      <c r="F20" s="50"/>
      <c r="G20" s="50"/>
      <c r="H20" s="50"/>
      <c r="I20" s="50"/>
      <c r="J20" s="50"/>
      <c r="K20" s="50"/>
      <c r="L20" s="51"/>
    </row>
    <row r="21" spans="1:20" ht="19.5" customHeight="1" x14ac:dyDescent="0.25">
      <c r="A21" s="39"/>
      <c r="B21" s="7"/>
      <c r="C21" s="6"/>
      <c r="D21" s="13">
        <v>144640.35999999999</v>
      </c>
      <c r="E21" s="14">
        <v>525373.43999999994</v>
      </c>
      <c r="F21" s="15">
        <f>G21/22.83</f>
        <v>23713.214191852829</v>
      </c>
      <c r="G21" s="14">
        <v>541372.68000000005</v>
      </c>
      <c r="H21" s="16"/>
      <c r="I21" s="17"/>
      <c r="J21" s="17">
        <v>15999.24</v>
      </c>
      <c r="K21" s="12">
        <v>388935.73</v>
      </c>
      <c r="L21" s="27">
        <f>D21+E21-K21</f>
        <v>281078.06999999995</v>
      </c>
      <c r="M21" s="1"/>
      <c r="N21" s="1"/>
    </row>
    <row r="22" spans="1:20" ht="19.5" customHeight="1" x14ac:dyDescent="0.25">
      <c r="A22" s="39"/>
      <c r="B22" s="7"/>
      <c r="C22" s="8"/>
      <c r="D22" s="49" t="s">
        <v>12</v>
      </c>
      <c r="E22" s="52"/>
      <c r="F22" s="52"/>
      <c r="G22" s="52"/>
      <c r="H22" s="52"/>
      <c r="I22" s="52"/>
      <c r="J22" s="52"/>
      <c r="K22" s="52"/>
      <c r="L22" s="53"/>
    </row>
    <row r="23" spans="1:20" ht="19.5" customHeight="1" x14ac:dyDescent="0.25">
      <c r="A23" s="39"/>
      <c r="B23" s="7"/>
      <c r="C23" s="6"/>
      <c r="D23" s="13">
        <v>1175.5899999999997</v>
      </c>
      <c r="E23" s="13"/>
      <c r="F23" s="13"/>
      <c r="G23" s="13"/>
      <c r="H23" s="13"/>
      <c r="I23" s="13"/>
      <c r="J23" s="13"/>
      <c r="K23" s="12">
        <v>61.02</v>
      </c>
      <c r="L23" s="27">
        <f>SUM(D23+E23-K23)</f>
        <v>1114.5699999999997</v>
      </c>
    </row>
    <row r="24" spans="1:20" ht="19.5" customHeight="1" x14ac:dyDescent="0.25">
      <c r="A24" s="39"/>
      <c r="B24" s="7"/>
      <c r="C24" s="8"/>
      <c r="D24" s="49" t="s">
        <v>20</v>
      </c>
      <c r="E24" s="54"/>
      <c r="F24" s="54"/>
      <c r="G24" s="54"/>
      <c r="H24" s="54"/>
      <c r="I24" s="54"/>
      <c r="J24" s="54"/>
      <c r="K24" s="54"/>
      <c r="L24" s="53"/>
    </row>
    <row r="25" spans="1:20" ht="19.5" customHeight="1" thickBot="1" x14ac:dyDescent="0.3">
      <c r="A25" s="39"/>
      <c r="B25" s="7"/>
      <c r="C25" s="6"/>
      <c r="D25" s="28">
        <v>33934.989999999991</v>
      </c>
      <c r="E25" s="29">
        <v>104101.28</v>
      </c>
      <c r="F25" s="30">
        <f>G25/4.39</f>
        <v>23713.275626423692</v>
      </c>
      <c r="G25" s="29">
        <v>104101.28</v>
      </c>
      <c r="H25" s="31"/>
      <c r="I25" s="32"/>
      <c r="J25" s="32"/>
      <c r="K25" s="33">
        <v>78580.070000000007</v>
      </c>
      <c r="L25" s="34">
        <f>D25+E25-K25</f>
        <v>59456.199999999983</v>
      </c>
      <c r="M25" s="1"/>
      <c r="N25" s="1"/>
    </row>
    <row r="26" spans="1:20" s="23" customFormat="1" ht="19.5" customHeight="1" thickBot="1" x14ac:dyDescent="0.3">
      <c r="A26" s="40" t="s">
        <v>13</v>
      </c>
      <c r="B26" s="37"/>
      <c r="C26" s="43"/>
      <c r="D26" s="44">
        <f>SUM(D25+D23+D21+D7)+D11+D19+D9+D13+D15+D17</f>
        <v>278808.93999999994</v>
      </c>
      <c r="E26" s="35">
        <f t="shared" ref="E26:L26" si="0">SUM(E25+E23+E21+E7)+E11+E19+E9+E13+E15+E17</f>
        <v>887156.84000000008</v>
      </c>
      <c r="F26" s="35"/>
      <c r="G26" s="35">
        <f t="shared" si="0"/>
        <v>887705.3400000002</v>
      </c>
      <c r="H26" s="35"/>
      <c r="I26" s="35">
        <f t="shared" si="0"/>
        <v>15450.74</v>
      </c>
      <c r="J26" s="35">
        <f t="shared" si="0"/>
        <v>15999.24</v>
      </c>
      <c r="K26" s="35">
        <f t="shared" si="0"/>
        <v>680311.4</v>
      </c>
      <c r="L26" s="36">
        <f t="shared" si="0"/>
        <v>485654.37999999989</v>
      </c>
      <c r="M26" s="22"/>
      <c r="O26" s="24"/>
      <c r="P26" s="24"/>
      <c r="Q26" s="24"/>
      <c r="R26" s="24"/>
      <c r="S26" s="24"/>
      <c r="T26" s="24"/>
    </row>
    <row r="27" spans="1:20" ht="16.5" x14ac:dyDescent="0.25">
      <c r="A27" s="18" t="s">
        <v>16</v>
      </c>
      <c r="B27" s="19"/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1"/>
      <c r="O27" s="2"/>
      <c r="P27" s="2"/>
      <c r="Q27" s="2"/>
      <c r="R27" s="2"/>
      <c r="S27" s="2"/>
      <c r="T27" s="2"/>
    </row>
    <row r="28" spans="1:20" s="23" customFormat="1" ht="16.5" x14ac:dyDescent="0.25">
      <c r="A28" s="25" t="s">
        <v>15</v>
      </c>
      <c r="B28" s="25"/>
      <c r="C28" s="25"/>
      <c r="D28" s="42">
        <f>K26/(D26+E26)</f>
        <v>0.58347458533474283</v>
      </c>
      <c r="E28" s="26"/>
      <c r="F28" s="26"/>
      <c r="G28" s="25"/>
      <c r="H28" s="25"/>
      <c r="I28" s="25"/>
      <c r="J28" s="25"/>
      <c r="K28" s="25"/>
      <c r="L28" s="26"/>
    </row>
    <row r="29" spans="1:20" x14ac:dyDescent="0.25">
      <c r="F29" s="4"/>
      <c r="G29" s="4"/>
    </row>
    <row r="30" spans="1:20" x14ac:dyDescent="0.25">
      <c r="F30" s="4"/>
    </row>
    <row r="31" spans="1:20" x14ac:dyDescent="0.25">
      <c r="E31" s="4"/>
    </row>
  </sheetData>
  <mergeCells count="23">
    <mergeCell ref="D20:L20"/>
    <mergeCell ref="D22:L22"/>
    <mergeCell ref="D24:L24"/>
    <mergeCell ref="A3:A5"/>
    <mergeCell ref="B3:B5"/>
    <mergeCell ref="C3:C5"/>
    <mergeCell ref="D3:D5"/>
    <mergeCell ref="E3:E5"/>
    <mergeCell ref="D6:L6"/>
    <mergeCell ref="L3:L5"/>
    <mergeCell ref="D10:L10"/>
    <mergeCell ref="D18:L18"/>
    <mergeCell ref="D14:L14"/>
    <mergeCell ref="D12:L12"/>
    <mergeCell ref="D8:L8"/>
    <mergeCell ref="D16:L16"/>
    <mergeCell ref="D1:K1"/>
    <mergeCell ref="F3:F5"/>
    <mergeCell ref="G3:G5"/>
    <mergeCell ref="H3:H5"/>
    <mergeCell ref="I3:I5"/>
    <mergeCell ref="K3:K5"/>
    <mergeCell ref="J3:J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2023-07-11T01:32:32Z</dcterms:modified>
</cp:coreProperties>
</file>