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1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H19" i="1" l="1"/>
  <c r="D18" i="1"/>
  <c r="D14" i="1"/>
  <c r="C19" i="1" l="1"/>
  <c r="E19" i="1"/>
  <c r="G19" i="1"/>
  <c r="I19" i="1"/>
  <c r="B19" i="1"/>
  <c r="J12" i="1"/>
  <c r="J10" i="1"/>
  <c r="J18" i="1" l="1"/>
  <c r="J16" i="1"/>
  <c r="J14" i="1" l="1"/>
  <c r="J19" i="1" s="1"/>
  <c r="J8" i="1"/>
  <c r="B20" i="1" l="1"/>
</calcChain>
</file>

<file path=xl/sharedStrings.xml><?xml version="1.0" encoding="utf-8"?>
<sst xmlns="http://schemas.openxmlformats.org/spreadsheetml/2006/main" count="21" uniqueCount="21">
  <si>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</si>
  <si>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</si>
  <si>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</si>
  <si>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</si>
  <si>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</si>
  <si>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</si>
  <si>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</si>
  <si>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</si>
  <si>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</si>
  <si>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</si>
  <si>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</si>
  <si>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Услуги управляющей компании.</t>
  </si>
  <si>
    <t>Итого:</t>
  </si>
  <si>
    <t>ХВ на содржание о/и</t>
  </si>
  <si>
    <t>%</t>
  </si>
  <si>
    <t>Платежеспособность  -</t>
  </si>
  <si>
    <t>50 лет Комсомола, 5</t>
  </si>
  <si>
    <t xml:space="preserve">Сведения за 2022 год о начислении платы за жилищные услуги. </t>
  </si>
  <si>
    <t>ХВ повышающий коэффициент</t>
  </si>
  <si>
    <t>Отведение сточных вод на содержание о/и</t>
  </si>
  <si>
    <t>Сумма льгот,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</si>
</sst>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0000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3" fillId="0" borderId="0" xfId="0" applyFont="1"/>
    <xf numFmtId="4" fontId="4" fillId="0" borderId="4" xfId="3" applyNumberFormat="1" applyFont="1" applyFill="1" applyBorder="1" applyAlignment="1">
      <alignment horizontal="center" vertical="top"/>
    </xf>
    <xf numFmtId="165" fontId="4" fillId="0" borderId="4" xfId="3" applyNumberFormat="1" applyFont="1" applyFill="1" applyBorder="1" applyAlignment="1">
      <alignment horizontal="center" vertical="top"/>
    </xf>
    <xf numFmtId="2" fontId="4" fillId="0" borderId="4" xfId="3" applyNumberFormat="1" applyFont="1" applyFill="1" applyBorder="1" applyAlignment="1">
      <alignment horizontal="center" vertical="top"/>
    </xf>
    <xf numFmtId="4" fontId="4" fillId="0" borderId="4" xfId="2" applyNumberFormat="1" applyFont="1" applyFill="1" applyBorder="1" applyAlignment="1">
      <alignment horizontal="center" vertical="top"/>
    </xf>
    <xf numFmtId="4" fontId="4" fillId="0" borderId="9" xfId="3" applyNumberFormat="1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center"/>
    </xf>
    <xf numFmtId="4" fontId="4" fillId="0" borderId="4" xfId="1" applyNumberFormat="1" applyFont="1" applyFill="1" applyBorder="1" applyAlignment="1">
      <alignment horizontal="center" vertical="top"/>
    </xf>
    <xf numFmtId="164" fontId="4" fillId="0" borderId="4" xfId="1" applyNumberFormat="1" applyFont="1" applyFill="1" applyBorder="1" applyAlignment="1">
      <alignment horizontal="center" vertical="top"/>
    </xf>
    <xf numFmtId="0" fontId="4" fillId="0" borderId="4" xfId="1" applyNumberFormat="1" applyFont="1" applyFill="1" applyBorder="1" applyAlignment="1">
      <alignment horizontal="center" vertical="top"/>
    </xf>
    <xf numFmtId="2" fontId="4" fillId="0" borderId="4" xfId="1" applyNumberFormat="1" applyFont="1" applyFill="1" applyBorder="1" applyAlignment="1">
      <alignment horizontal="center" vertical="top"/>
    </xf>
    <xf numFmtId="4" fontId="4" fillId="0" borderId="1" xfId="1" applyNumberFormat="1" applyFont="1" applyFill="1" applyBorder="1" applyAlignment="1">
      <alignment horizontal="center" vertical="top"/>
    </xf>
    <xf numFmtId="164" fontId="4" fillId="0" borderId="1" xfId="1" applyNumberFormat="1" applyFont="1" applyFill="1" applyBorder="1" applyAlignment="1">
      <alignment horizontal="center" vertical="top"/>
    </xf>
    <xf numFmtId="0" fontId="4" fillId="0" borderId="1" xfId="1" applyNumberFormat="1" applyFont="1" applyFill="1" applyBorder="1" applyAlignment="1">
      <alignment horizontal="center" vertical="top"/>
    </xf>
    <xf numFmtId="2" fontId="4" fillId="0" borderId="1" xfId="1" applyNumberFormat="1" applyFont="1" applyFill="1" applyBorder="1" applyAlignment="1">
      <alignment horizontal="center" vertical="top"/>
    </xf>
    <xf numFmtId="4" fontId="4" fillId="0" borderId="1" xfId="2" applyNumberFormat="1" applyFont="1" applyFill="1" applyBorder="1" applyAlignment="1">
      <alignment horizontal="center" vertical="top"/>
    </xf>
    <xf numFmtId="2" fontId="3" fillId="0" borderId="0" xfId="0" applyNumberFormat="1" applyFont="1"/>
    <xf numFmtId="4" fontId="3" fillId="0" borderId="0" xfId="0" applyNumberFormat="1" applyFont="1"/>
    <xf numFmtId="0" fontId="7" fillId="2" borderId="0" xfId="0" applyFont="1" applyFill="1" applyAlignment="1">
      <alignment horizontal="center" wrapText="1"/>
    </xf>
    <xf numFmtId="4" fontId="3" fillId="0" borderId="17" xfId="0" applyNumberFormat="1" applyFont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4" fontId="3" fillId="0" borderId="18" xfId="0" applyNumberFormat="1" applyFont="1" applyFill="1" applyBorder="1" applyAlignment="1">
      <alignment horizontal="center"/>
    </xf>
    <xf numFmtId="4" fontId="7" fillId="0" borderId="19" xfId="0" applyNumberFormat="1" applyFont="1" applyFill="1" applyBorder="1" applyAlignment="1">
      <alignment horizontal="center"/>
    </xf>
    <xf numFmtId="0" fontId="7" fillId="0" borderId="21" xfId="0" applyFont="1" applyBorder="1"/>
    <xf numFmtId="0" fontId="3" fillId="0" borderId="21" xfId="0" applyFont="1" applyBorder="1"/>
    <xf numFmtId="0" fontId="7" fillId="0" borderId="13" xfId="0" applyFont="1" applyBorder="1" applyAlignment="1">
      <alignment horizontal="left"/>
    </xf>
    <xf numFmtId="4" fontId="0" fillId="0" borderId="0" xfId="0" applyNumberFormat="1"/>
    <xf numFmtId="2" fontId="0" fillId="0" borderId="0" xfId="0" applyNumberFormat="1"/>
    <xf numFmtId="0" fontId="7" fillId="2" borderId="0" xfId="0" applyFont="1" applyFill="1" applyAlignment="1">
      <alignment horizontal="center" wrapText="1"/>
    </xf>
    <xf numFmtId="4" fontId="7" fillId="0" borderId="23" xfId="0" applyNumberFormat="1" applyFont="1" applyFill="1" applyBorder="1" applyAlignment="1">
      <alignment horizontal="center"/>
    </xf>
    <xf numFmtId="4" fontId="7" fillId="0" borderId="24" xfId="0" applyNumberFormat="1" applyFont="1" applyFill="1" applyBorder="1" applyAlignment="1">
      <alignment horizontal="center"/>
    </xf>
    <xf numFmtId="0" fontId="7" fillId="2" borderId="0" xfId="0" applyFont="1" applyFill="1" applyAlignment="1">
      <alignment horizontal="center" wrapText="1"/>
    </xf>
    <xf numFmtId="0" fontId="4" fillId="0" borderId="20" xfId="0" applyFont="1" applyFill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6" fillId="0" borderId="15" xfId="0" applyFont="1" applyBorder="1" applyAlignment="1">
      <alignment wrapText="1"/>
    </xf>
    <xf numFmtId="0" fontId="6" fillId="0" borderId="16" xfId="0" applyFont="1" applyBorder="1" applyAlignment="1">
      <alignment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5" fillId="0" borderId="6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wrapText="1"/>
    </xf>
    <xf numFmtId="0" fontId="6" fillId="0" borderId="12" xfId="0" applyFont="1" applyBorder="1" applyAlignment="1">
      <alignment wrapText="1"/>
    </xf>
    <xf numFmtId="0" fontId="8" fillId="0" borderId="0" xfId="0" applyFont="1" applyFill="1" applyBorder="1" applyAlignment="1">
      <alignment horizontal="center" vertical="top" wrapText="1"/>
    </xf>
    <xf numFmtId="0" fontId="8" fillId="0" borderId="10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top" wrapText="1"/>
    </xf>
    <xf numFmtId="0" fontId="8" fillId="0" borderId="8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wrapText="1"/>
    </xf>
    <xf numFmtId="0" fontId="7" fillId="0" borderId="8" xfId="0" applyFont="1" applyFill="1" applyBorder="1" applyAlignment="1">
      <alignment wrapText="1"/>
    </xf>
    <xf numFmtId="0" fontId="7" fillId="0" borderId="3" xfId="0" applyFont="1" applyFill="1" applyBorder="1" applyAlignment="1">
      <alignment horizontal="center" vertical="top"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tabSelected="1" zoomScale="115" zoomScaleNormal="115" workbookViewId="0">
      <pane xSplit="1" ySplit="1" topLeftCell="B16" activePane="bottomRight" state="frozen"/>
      <selection pane="topRight" activeCell="D1" sqref="D1"/>
      <selection pane="bottomLeft" activeCell="A5" sqref="A5"/>
      <selection pane="bottomRight" activeCell="K18" sqref="K18"/>
    </sheetView>
  </sheetViews>
  <sheetFormatPr defaultRowHeight="15" x14ac:dyDescent="0.25"/>
  <cols>
    <col min="1" max="1" width="23.5703125" style="1" customWidth="1"/>
    <col min="2" max="2" width="13.28515625" style="1" customWidth="1"/>
    <col min="3" max="3" width="13.85546875" style="1" customWidth="1"/>
    <col min="4" max="4" width="15.140625" style="1" customWidth="1"/>
    <col min="5" max="5" width="14.28515625" style="1" customWidth="1"/>
    <col min="6" max="6" width="14.140625" style="1" customWidth="1"/>
    <col min="7" max="8" width="14.5703125" style="1" customWidth="1"/>
    <col min="9" max="9" width="12.42578125" style="1" customWidth="1"/>
    <col min="10" max="10" width="13.28515625" style="1" customWidth="1"/>
    <col min="11" max="12" width="10" bestFit="1" customWidth="1"/>
  </cols>
  <sheetData>
    <row r="1" spans="1:12" x14ac:dyDescent="0.25">
      <c r="E1" s="2"/>
    </row>
    <row r="2" spans="1:12" ht="16.5" x14ac:dyDescent="0.25">
      <c r="A2" s="3"/>
      <c r="B2" s="34" t="s">
        <v>17</v>
      </c>
      <c r="C2" s="34"/>
      <c r="D2" s="34"/>
      <c r="E2" s="34"/>
      <c r="F2" s="34"/>
      <c r="G2" s="34"/>
      <c r="H2" s="34"/>
      <c r="I2" s="34"/>
      <c r="J2" s="3"/>
    </row>
    <row r="3" spans="1:12" ht="17.25" thickBot="1" x14ac:dyDescent="0.3">
      <c r="A3" s="3"/>
      <c r="B3" s="21"/>
      <c r="C3" s="21"/>
      <c r="D3" s="21"/>
      <c r="E3" s="21"/>
      <c r="F3" s="21"/>
      <c r="G3" s="21"/>
      <c r="H3" s="31"/>
      <c r="I3" s="21"/>
      <c r="J3" s="3"/>
    </row>
    <row r="4" spans="1:12" x14ac:dyDescent="0.25">
      <c r="A4" s="35" t="s">
        <v>0</v>
      </c>
      <c r="B4" s="38" t="s">
        <v>1</v>
      </c>
      <c r="C4" s="41" t="s">
        <v>2</v>
      </c>
      <c r="D4" s="41" t="s">
        <v>3</v>
      </c>
      <c r="E4" s="41" t="s">
        <v>4</v>
      </c>
      <c r="F4" s="41" t="s">
        <v>5</v>
      </c>
      <c r="G4" s="41" t="s">
        <v>6</v>
      </c>
      <c r="H4" s="41" t="s">
        <v>20</v>
      </c>
      <c r="I4" s="41" t="s">
        <v>7</v>
      </c>
      <c r="J4" s="44" t="s">
        <v>8</v>
      </c>
    </row>
    <row r="5" spans="1:12" x14ac:dyDescent="0.25">
      <c r="A5" s="36"/>
      <c r="B5" s="39"/>
      <c r="C5" s="42"/>
      <c r="D5" s="42"/>
      <c r="E5" s="42"/>
      <c r="F5" s="42"/>
      <c r="G5" s="42"/>
      <c r="H5" s="42"/>
      <c r="I5" s="42"/>
      <c r="J5" s="45"/>
    </row>
    <row r="6" spans="1:12" ht="15.75" thickBot="1" x14ac:dyDescent="0.3">
      <c r="A6" s="37"/>
      <c r="B6" s="40"/>
      <c r="C6" s="43"/>
      <c r="D6" s="43"/>
      <c r="E6" s="43"/>
      <c r="F6" s="43"/>
      <c r="G6" s="43"/>
      <c r="H6" s="43"/>
      <c r="I6" s="43"/>
      <c r="J6" s="46"/>
    </row>
    <row r="7" spans="1:12" ht="16.5" x14ac:dyDescent="0.25">
      <c r="A7" s="26" t="s">
        <v>16</v>
      </c>
      <c r="B7" s="47" t="s">
        <v>13</v>
      </c>
      <c r="C7" s="47"/>
      <c r="D7" s="47"/>
      <c r="E7" s="47"/>
      <c r="F7" s="47"/>
      <c r="G7" s="47"/>
      <c r="H7" s="47"/>
      <c r="I7" s="47"/>
      <c r="J7" s="48"/>
    </row>
    <row r="8" spans="1:12" ht="16.5" x14ac:dyDescent="0.25">
      <c r="A8" s="27"/>
      <c r="B8" s="22">
        <v>1033.8800000000001</v>
      </c>
      <c r="C8" s="4">
        <v>2357.8200000000002</v>
      </c>
      <c r="D8" s="4">
        <v>104.13873599999999</v>
      </c>
      <c r="E8" s="5">
        <v>2357.8200000000002</v>
      </c>
      <c r="F8" s="6"/>
      <c r="G8" s="7"/>
      <c r="H8" s="7"/>
      <c r="I8" s="7">
        <v>1986.99</v>
      </c>
      <c r="J8" s="8">
        <f>SUM(B8+C8-I8)</f>
        <v>1404.7100000000003</v>
      </c>
      <c r="K8" s="29"/>
      <c r="L8" s="30"/>
    </row>
    <row r="9" spans="1:12" ht="16.5" x14ac:dyDescent="0.25">
      <c r="A9" s="27"/>
      <c r="B9" s="49" t="s">
        <v>18</v>
      </c>
      <c r="C9" s="49"/>
      <c r="D9" s="49"/>
      <c r="E9" s="49"/>
      <c r="F9" s="49"/>
      <c r="G9" s="49"/>
      <c r="H9" s="49"/>
      <c r="I9" s="49"/>
      <c r="J9" s="50"/>
    </row>
    <row r="10" spans="1:12" ht="16.5" x14ac:dyDescent="0.25">
      <c r="A10" s="27"/>
      <c r="B10" s="23">
        <v>1856.17</v>
      </c>
      <c r="C10" s="10"/>
      <c r="D10" s="11"/>
      <c r="E10" s="10"/>
      <c r="F10" s="12"/>
      <c r="G10" s="13"/>
      <c r="H10" s="13"/>
      <c r="I10" s="7"/>
      <c r="J10" s="8">
        <f>B10+C10-I10</f>
        <v>1856.17</v>
      </c>
      <c r="K10" s="29"/>
      <c r="L10" s="29"/>
    </row>
    <row r="11" spans="1:12" ht="16.5" x14ac:dyDescent="0.25">
      <c r="A11" s="27"/>
      <c r="B11" s="49" t="s">
        <v>19</v>
      </c>
      <c r="C11" s="49"/>
      <c r="D11" s="49"/>
      <c r="E11" s="49"/>
      <c r="F11" s="49"/>
      <c r="G11" s="49"/>
      <c r="H11" s="49"/>
      <c r="I11" s="49"/>
      <c r="J11" s="50"/>
    </row>
    <row r="12" spans="1:12" ht="16.5" x14ac:dyDescent="0.25">
      <c r="A12" s="27"/>
      <c r="B12" s="23"/>
      <c r="C12" s="10">
        <v>362.86</v>
      </c>
      <c r="D12" s="11">
        <v>8.6782280000000007</v>
      </c>
      <c r="E12" s="10">
        <v>362.86</v>
      </c>
      <c r="F12" s="12"/>
      <c r="G12" s="13"/>
      <c r="H12" s="13"/>
      <c r="I12" s="7">
        <v>30.11</v>
      </c>
      <c r="J12" s="8">
        <f>B12+C12-I12</f>
        <v>332.75</v>
      </c>
      <c r="K12" s="29"/>
      <c r="L12" s="29"/>
    </row>
    <row r="13" spans="1:12" ht="16.5" x14ac:dyDescent="0.25">
      <c r="A13" s="27"/>
      <c r="B13" s="49" t="s">
        <v>9</v>
      </c>
      <c r="C13" s="49"/>
      <c r="D13" s="49"/>
      <c r="E13" s="49"/>
      <c r="F13" s="49"/>
      <c r="G13" s="49"/>
      <c r="H13" s="49"/>
      <c r="I13" s="49"/>
      <c r="J13" s="50"/>
    </row>
    <row r="14" spans="1:12" ht="16.5" x14ac:dyDescent="0.25">
      <c r="A14" s="27"/>
      <c r="B14" s="23">
        <v>282785.13</v>
      </c>
      <c r="C14" s="10">
        <v>824228.54</v>
      </c>
      <c r="D14" s="11">
        <f>E14/21.63</f>
        <v>38670.030050855297</v>
      </c>
      <c r="E14" s="10">
        <v>836432.75</v>
      </c>
      <c r="F14" s="12"/>
      <c r="G14" s="13">
        <v>-1017.21</v>
      </c>
      <c r="H14" s="13">
        <v>11187</v>
      </c>
      <c r="I14" s="7">
        <v>716283.33</v>
      </c>
      <c r="J14" s="8">
        <f>B14+C14-I14</f>
        <v>390730.33999999997</v>
      </c>
      <c r="K14" s="29"/>
      <c r="L14" s="29"/>
    </row>
    <row r="15" spans="1:12" ht="16.5" x14ac:dyDescent="0.25">
      <c r="A15" s="27"/>
      <c r="B15" s="49" t="s">
        <v>10</v>
      </c>
      <c r="C15" s="51"/>
      <c r="D15" s="51"/>
      <c r="E15" s="51"/>
      <c r="F15" s="51"/>
      <c r="G15" s="51"/>
      <c r="H15" s="51"/>
      <c r="I15" s="51"/>
      <c r="J15" s="52"/>
    </row>
    <row r="16" spans="1:12" ht="16.5" x14ac:dyDescent="0.25">
      <c r="A16" s="27"/>
      <c r="B16" s="23">
        <v>1821.1499999999996</v>
      </c>
      <c r="C16" s="9"/>
      <c r="D16" s="9"/>
      <c r="E16" s="9"/>
      <c r="F16" s="9"/>
      <c r="G16" s="9"/>
      <c r="H16" s="9"/>
      <c r="I16" s="7"/>
      <c r="J16" s="8">
        <f>SUM(B16+C16-I16)</f>
        <v>1821.1499999999996</v>
      </c>
    </row>
    <row r="17" spans="1:12" ht="16.5" x14ac:dyDescent="0.25">
      <c r="A17" s="27"/>
      <c r="B17" s="49" t="s">
        <v>11</v>
      </c>
      <c r="C17" s="53"/>
      <c r="D17" s="53"/>
      <c r="E17" s="53"/>
      <c r="F17" s="53"/>
      <c r="G17" s="53"/>
      <c r="H17" s="53"/>
      <c r="I17" s="53"/>
      <c r="J17" s="52"/>
    </row>
    <row r="18" spans="1:12" ht="17.25" thickBot="1" x14ac:dyDescent="0.3">
      <c r="A18" s="27"/>
      <c r="B18" s="24">
        <v>69725.539999999994</v>
      </c>
      <c r="C18" s="14">
        <v>169762.16</v>
      </c>
      <c r="D18" s="15">
        <f>E18/4.39</f>
        <v>38670.19589977221</v>
      </c>
      <c r="E18" s="14">
        <v>169762.16</v>
      </c>
      <c r="F18" s="16"/>
      <c r="G18" s="17"/>
      <c r="H18" s="17"/>
      <c r="I18" s="18">
        <v>147000.63</v>
      </c>
      <c r="J18" s="8">
        <f>SUM(B18+C18-I18)</f>
        <v>92487.07</v>
      </c>
      <c r="K18" s="29"/>
      <c r="L18" s="29"/>
    </row>
    <row r="19" spans="1:12" ht="17.25" thickBot="1" x14ac:dyDescent="0.3">
      <c r="A19" s="28" t="s">
        <v>12</v>
      </c>
      <c r="B19" s="32">
        <f>SUM(B18+B16+B14+B8)+B10+B12</f>
        <v>357221.87</v>
      </c>
      <c r="C19" s="25">
        <f t="shared" ref="C19:J19" si="0">SUM(C18+C16+C14+C8)+C10+C12</f>
        <v>996711.38</v>
      </c>
      <c r="D19" s="25"/>
      <c r="E19" s="25">
        <f t="shared" si="0"/>
        <v>1008915.59</v>
      </c>
      <c r="F19" s="25"/>
      <c r="G19" s="25">
        <f t="shared" si="0"/>
        <v>-1017.21</v>
      </c>
      <c r="H19" s="25">
        <f t="shared" si="0"/>
        <v>11187</v>
      </c>
      <c r="I19" s="25">
        <f t="shared" si="0"/>
        <v>865301.05999999994</v>
      </c>
      <c r="J19" s="33">
        <f t="shared" si="0"/>
        <v>488632.18999999994</v>
      </c>
    </row>
    <row r="20" spans="1:12" ht="16.5" x14ac:dyDescent="0.25">
      <c r="A20" s="3" t="s">
        <v>15</v>
      </c>
      <c r="B20" s="19">
        <f>I19/(B19+C19)*100</f>
        <v>63.910171347073415</v>
      </c>
      <c r="C20" s="3" t="s">
        <v>14</v>
      </c>
      <c r="D20" s="3"/>
      <c r="E20" s="20"/>
      <c r="F20" s="3"/>
      <c r="G20" s="3"/>
      <c r="H20" s="3"/>
      <c r="I20" s="3"/>
      <c r="J20" s="20"/>
    </row>
    <row r="22" spans="1:12" x14ac:dyDescent="0.25">
      <c r="E22" s="2"/>
    </row>
  </sheetData>
  <mergeCells count="17">
    <mergeCell ref="J4:J6"/>
    <mergeCell ref="B7:J7"/>
    <mergeCell ref="B13:J13"/>
    <mergeCell ref="B15:J15"/>
    <mergeCell ref="B17:J17"/>
    <mergeCell ref="B9:J9"/>
    <mergeCell ref="B11:J11"/>
    <mergeCell ref="B2:I2"/>
    <mergeCell ref="A4:A6"/>
    <mergeCell ref="B4:B6"/>
    <mergeCell ref="C4:C6"/>
    <mergeCell ref="D4:D6"/>
    <mergeCell ref="E4:E6"/>
    <mergeCell ref="F4:F6"/>
    <mergeCell ref="G4:G6"/>
    <mergeCell ref="I4:I6"/>
    <mergeCell ref="H4:H6"/>
  </mergeCells>
  <pageMargins left="0.70866141732283472" right="0.70866141732283472" top="0.74803149606299213" bottom="0.74803149606299213" header="0.31496062992125984" footer="0.31496062992125984"/>
  <pageSetup paperSize="9" scale="97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2023-07-11T00:46:52Z</dcterms:modified>
</cp:coreProperties>
</file>