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1" i="1" l="1"/>
  <c r="C7" i="1"/>
  <c r="D11" i="1"/>
  <c r="D7" i="1"/>
  <c r="H12" i="1"/>
  <c r="C12" i="1" l="1"/>
  <c r="E12" i="1"/>
  <c r="G12" i="1"/>
  <c r="I12" i="1"/>
  <c r="B12" i="1"/>
  <c r="B13" i="1" l="1"/>
  <c r="J11" i="1"/>
  <c r="J7" i="1" l="1"/>
  <c r="J9" i="1" l="1"/>
  <c r="J12" i="1" s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<sst xmlns="http://schemas.openxmlformats.org/spreadsheetml/2006/main" count="18" uniqueCount="18">
  <si>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</si>
  <si>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</si>
  <si>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</si>
  <si>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</si>
  <si>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</si>
  <si>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</si>
  <si>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</si>
  <si>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</si>
  <si>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</si>
  <si>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</si>
  <si>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</si>
  <si>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</si>
  <si>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</si>
  <si>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</si>
  <si>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</si>
  <si>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Кирова, 316 Б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</si>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</sst>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0" borderId="16" xfId="0" applyFont="1" applyBorder="1" applyAlignment="1">
      <alignment horizontal="center" vertical="center"/>
    </xf>
    <xf numFmtId="4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topLeftCell="A7" zoomScale="85" zoomScaleNormal="85" workbookViewId="0">
      <selection activeCell="I12" sqref="I12"/>
    </sheetView>
  </sheetViews>
  <sheetFormatPr defaultRowHeight="15" x14ac:dyDescent="0.25"/>
  <cols>
    <col min="1" max="1" width="26.7109375" style="1" customWidth="1"/>
    <col min="2" max="3" width="15" style="1" customWidth="1"/>
    <col min="4" max="4" width="17.5703125" style="1" customWidth="1"/>
    <col min="5" max="5" width="14.7109375" style="1" customWidth="1"/>
    <col min="6" max="6" width="15.5703125" style="1" customWidth="1"/>
    <col min="7" max="8" width="16.28515625" style="1" customWidth="1"/>
    <col min="9" max="9" width="14.285156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8" ht="16.5" x14ac:dyDescent="0.25">
      <c r="A1" s="3"/>
      <c r="B1" s="48" t="s">
        <v>16</v>
      </c>
      <c r="C1" s="48"/>
      <c r="D1" s="48"/>
      <c r="E1" s="48"/>
      <c r="F1" s="48"/>
      <c r="G1" s="48"/>
      <c r="H1" s="48"/>
      <c r="I1" s="48"/>
      <c r="J1" s="3"/>
    </row>
    <row r="2" spans="1:18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8" ht="12.75" customHeight="1" x14ac:dyDescent="0.25">
      <c r="A3" s="36" t="s">
        <v>0</v>
      </c>
      <c r="B3" s="39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17</v>
      </c>
      <c r="I3" s="42" t="s">
        <v>7</v>
      </c>
      <c r="J3" s="45" t="s">
        <v>8</v>
      </c>
    </row>
    <row r="4" spans="1:18" ht="12.75" customHeight="1" x14ac:dyDescent="0.25">
      <c r="A4" s="37"/>
      <c r="B4" s="40"/>
      <c r="C4" s="43"/>
      <c r="D4" s="43"/>
      <c r="E4" s="43"/>
      <c r="F4" s="43"/>
      <c r="G4" s="43"/>
      <c r="H4" s="43"/>
      <c r="I4" s="43"/>
      <c r="J4" s="46"/>
    </row>
    <row r="5" spans="1:18" ht="25.5" customHeight="1" thickBot="1" x14ac:dyDescent="0.3">
      <c r="A5" s="38"/>
      <c r="B5" s="41"/>
      <c r="C5" s="44"/>
      <c r="D5" s="44"/>
      <c r="E5" s="44"/>
      <c r="F5" s="44"/>
      <c r="G5" s="44"/>
      <c r="H5" s="44"/>
      <c r="I5" s="44"/>
      <c r="J5" s="47"/>
    </row>
    <row r="6" spans="1:18" ht="19.5" customHeight="1" x14ac:dyDescent="0.25">
      <c r="A6" s="29" t="s">
        <v>15</v>
      </c>
      <c r="B6" s="31" t="s">
        <v>9</v>
      </c>
      <c r="C6" s="31"/>
      <c r="D6" s="31"/>
      <c r="E6" s="31"/>
      <c r="F6" s="31"/>
      <c r="G6" s="31"/>
      <c r="H6" s="31"/>
      <c r="I6" s="31"/>
      <c r="J6" s="32"/>
    </row>
    <row r="7" spans="1:18" ht="19.5" customHeight="1" x14ac:dyDescent="0.25">
      <c r="A7" s="17"/>
      <c r="B7" s="16">
        <v>180801.56</v>
      </c>
      <c r="C7" s="8">
        <f>E7-H7</f>
        <v>337902.4</v>
      </c>
      <c r="D7" s="12">
        <f>E7/22.83</f>
        <v>15397.205431449849</v>
      </c>
      <c r="E7" s="11">
        <v>351518.2</v>
      </c>
      <c r="F7" s="13"/>
      <c r="G7" s="14"/>
      <c r="H7" s="14">
        <v>13615.8</v>
      </c>
      <c r="I7" s="9">
        <v>277442.68</v>
      </c>
      <c r="J7" s="15">
        <f>B7+C7-I7</f>
        <v>241261.28000000003</v>
      </c>
      <c r="K7" s="30"/>
      <c r="L7" s="30"/>
    </row>
    <row r="8" spans="1:18" ht="19.5" customHeight="1" x14ac:dyDescent="0.25">
      <c r="A8" s="17"/>
      <c r="B8" s="31" t="s">
        <v>10</v>
      </c>
      <c r="C8" s="33"/>
      <c r="D8" s="33"/>
      <c r="E8" s="33"/>
      <c r="F8" s="33"/>
      <c r="G8" s="33"/>
      <c r="H8" s="33"/>
      <c r="I8" s="33"/>
      <c r="J8" s="34"/>
    </row>
    <row r="9" spans="1:18" ht="19.5" customHeight="1" x14ac:dyDescent="0.25">
      <c r="A9" s="17"/>
      <c r="B9" s="16">
        <v>4725.46</v>
      </c>
      <c r="C9" s="8"/>
      <c r="D9" s="10"/>
      <c r="E9" s="10"/>
      <c r="F9" s="10"/>
      <c r="G9" s="10"/>
      <c r="H9" s="10"/>
      <c r="I9" s="9"/>
      <c r="J9" s="15">
        <f>SUM(B9+C9-I9)</f>
        <v>4725.46</v>
      </c>
    </row>
    <row r="10" spans="1:18" ht="19.5" customHeight="1" x14ac:dyDescent="0.25">
      <c r="A10" s="17"/>
      <c r="B10" s="31" t="s">
        <v>11</v>
      </c>
      <c r="C10" s="35"/>
      <c r="D10" s="35"/>
      <c r="E10" s="35"/>
      <c r="F10" s="35"/>
      <c r="G10" s="35"/>
      <c r="H10" s="35"/>
      <c r="I10" s="35"/>
      <c r="J10" s="34"/>
    </row>
    <row r="11" spans="1:18" ht="19.5" customHeight="1" thickBot="1" x14ac:dyDescent="0.3">
      <c r="A11" s="17"/>
      <c r="B11" s="18">
        <v>42804.12</v>
      </c>
      <c r="C11" s="8">
        <f>E11</f>
        <v>67593.83</v>
      </c>
      <c r="D11" s="20">
        <f>E11/4.39</f>
        <v>15397.227790432804</v>
      </c>
      <c r="E11" s="19">
        <v>67593.83</v>
      </c>
      <c r="F11" s="21"/>
      <c r="G11" s="22"/>
      <c r="H11" s="22"/>
      <c r="I11" s="23">
        <v>56503.64</v>
      </c>
      <c r="J11" s="15">
        <f>SUM(B11+C11-I11)</f>
        <v>53894.310000000012</v>
      </c>
      <c r="K11" s="30"/>
      <c r="L11" s="30"/>
    </row>
    <row r="12" spans="1:18" s="6" customFormat="1" ht="19.5" customHeight="1" thickBot="1" x14ac:dyDescent="0.3">
      <c r="A12" s="24" t="s">
        <v>12</v>
      </c>
      <c r="B12" s="25">
        <f>B11+B9+B7</f>
        <v>228331.14</v>
      </c>
      <c r="C12" s="25">
        <f t="shared" ref="C12:J12" si="0">C11+C9+C7</f>
        <v>405496.23000000004</v>
      </c>
      <c r="D12" s="25"/>
      <c r="E12" s="25">
        <f t="shared" si="0"/>
        <v>419112.03</v>
      </c>
      <c r="F12" s="25"/>
      <c r="G12" s="25">
        <f t="shared" si="0"/>
        <v>0</v>
      </c>
      <c r="H12" s="25">
        <f t="shared" si="0"/>
        <v>13615.8</v>
      </c>
      <c r="I12" s="25">
        <f t="shared" si="0"/>
        <v>333946.32</v>
      </c>
      <c r="J12" s="25">
        <f t="shared" si="0"/>
        <v>299881.05000000005</v>
      </c>
      <c r="K12" s="5"/>
      <c r="M12" s="7"/>
      <c r="N12" s="7"/>
      <c r="O12" s="7"/>
      <c r="P12" s="7"/>
      <c r="Q12" s="7"/>
      <c r="R12" s="7"/>
    </row>
    <row r="13" spans="1:18" s="6" customFormat="1" ht="16.5" x14ac:dyDescent="0.25">
      <c r="A13" s="26" t="s">
        <v>14</v>
      </c>
      <c r="B13" s="27">
        <f>I12/(B12+C12)*100</f>
        <v>52.687267197060294</v>
      </c>
      <c r="C13" s="26" t="s">
        <v>13</v>
      </c>
      <c r="D13" s="26"/>
      <c r="E13" s="26"/>
      <c r="F13" s="26"/>
      <c r="G13" s="26"/>
      <c r="H13" s="26"/>
      <c r="I13" s="26"/>
      <c r="J13" s="28"/>
    </row>
    <row r="14" spans="1:18" ht="16.5" x14ac:dyDescent="0.25">
      <c r="A14" s="3"/>
      <c r="E14" s="2"/>
      <c r="G14" s="2"/>
      <c r="H14" s="2"/>
      <c r="J14" s="2"/>
    </row>
    <row r="15" spans="1:18" x14ac:dyDescent="0.25">
      <c r="D15" s="2"/>
      <c r="E15" s="2"/>
    </row>
    <row r="16" spans="1:18" x14ac:dyDescent="0.25">
      <c r="C16" s="2"/>
      <c r="G16" s="2"/>
      <c r="H16" s="2"/>
    </row>
  </sheetData>
  <mergeCells count="14">
    <mergeCell ref="B1:I1"/>
    <mergeCell ref="D3:D5"/>
    <mergeCell ref="E3:E5"/>
    <mergeCell ref="F3:F5"/>
    <mergeCell ref="G3:G5"/>
    <mergeCell ref="I3:I5"/>
    <mergeCell ref="B6:J6"/>
    <mergeCell ref="B8:J8"/>
    <mergeCell ref="B10:J10"/>
    <mergeCell ref="A3:A5"/>
    <mergeCell ref="B3:B5"/>
    <mergeCell ref="C3:C5"/>
    <mergeCell ref="J3:J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2023-07-11T05:35:50Z</dcterms:modified>
</cp:coreProperties>
</file>