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15360" windowHeight="8436"/>
  </bookViews>
  <sheets>
    <sheet name="Кипрова,304" sheetId="3" r:id="rId1"/>
  </sheets>
  <definedNames>
    <definedName name="_xlnm.Print_Area" localSheetId="0">'Кипрова,304'!$A$1:$E$77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F77" i="3" l="1"/>
  <c r="E46" i="3"/>
  <c r="E41" i="3"/>
  <c r="E35" i="3"/>
  <c r="E33" i="3"/>
  <c r="E28" i="3"/>
  <c r="E10" i="3" l="1"/>
  <c r="D46" i="3" l="1"/>
  <c r="D4" i="3"/>
  <c r="E76" i="3"/>
  <c r="F75" i="3"/>
  <c r="D70" i="3" s="1"/>
  <c r="F68" i="3"/>
  <c r="F49" i="3"/>
  <c r="D49" i="3" s="1"/>
  <c r="F46" i="3"/>
  <c r="F41" i="3"/>
  <c r="D41" i="3" s="1"/>
  <c r="F35" i="3"/>
  <c r="D35" i="3" s="1"/>
  <c r="F33" i="3"/>
  <c r="D33" i="3" s="1"/>
  <c r="F28" i="3"/>
  <c r="D28" i="3" s="1"/>
  <c r="F15" i="3"/>
  <c r="D15" i="3" s="1"/>
  <c r="F13" i="3"/>
  <c r="D13" i="3" s="1"/>
  <c r="F10" i="3"/>
  <c r="D10" i="3" s="1"/>
  <c r="D77" i="3" l="1"/>
</calcChain>
</file>

<file path=xl/comments1.xml><?xml version="1.0" encoding="utf-8"?>
<comments xmlns="http://schemas.openxmlformats.org/spreadsheetml/2006/main">
  <authors>
    <author>Драгунова Л.В</author>
  </authors>
  <commentList>
    <comment ref="E33" authorId="0" shapeId="0">
      <text>
        <r>
          <rPr>
            <b/>
            <sz val="9"/>
            <color indexed="81"/>
            <rFont val="Tahoma"/>
            <family val="2"/>
            <charset val="204"/>
          </rPr>
          <t>Драгунова Л.В: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<sst xmlns="http://schemas.openxmlformats.org/spreadsheetml/2006/main" count="180" uniqueCount="123">
  <si>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</si>
  <si>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</si>
  <si>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</si>
  <si>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</si>
  <si>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</si>
  <si>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</si>
  <si>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</si>
  <si>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</si>
  <si>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</si>
  <si>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</si>
  <si>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</si>
  <si>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</si>
  <si>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</si>
  <si>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</si>
  <si>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</si>
  <si>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</si>
  <si>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</si>
  <si>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</si>
  <si>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</si>
  <si>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</si>
  <si>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</si>
  <si>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</si>
  <si>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</si>
  <si>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</si>
  <si>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</si>
  <si>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</si>
  <si>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</si>
  <si>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</si>
  <si>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</si>
  <si>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</si>
  <si>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</si>
  <si>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</si>
  <si>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</si>
  <si>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</si>
  <si>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</si>
  <si>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</si>
  <si>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</si>
  <si>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</si>
  <si>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</si>
  <si>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</si>
  <si>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</si>
  <si>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</si>
  <si>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</si>
  <si>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</si>
  <si>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</si>
  <si>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</si>
  <si>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</si>
  <si>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</si>
  <si>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</si>
  <si>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</si>
  <si>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</si>
  <si>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</si>
  <si>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</si>
  <si>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</si>
  <si>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</si>
  <si>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</si>
  <si>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</si>
  <si>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</si>
  <si>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</si>
  <si>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</si>
  <si>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</si>
  <si>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</si>
  <si>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</si>
  <si>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</si>
  <si>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</si>
  <si>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</si>
  <si>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</si>
  <si>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</si>
  <si>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</si>
  <si>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</si>
  <si>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</si>
  <si>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</si>
  <si>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</si>
  <si>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</si>
  <si>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</si>
  <si>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</si>
  <si>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</si>
  <si>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</si>
  <si>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</si>
  <si>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</si>
  <si>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</si>
  <si>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</si>
  <si>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</si>
  <si>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</si>
  <si>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</si>
  <si>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</si>
  <si>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</si>
  <si>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</si>
  <si>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</si>
  <si>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</si>
  <si>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</si>
  <si>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</si>
  <si>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</si>
  <si>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</si>
  <si>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</si>
  <si>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</si>
  <si>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</si>
  <si>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</si>
  <si>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</si>
  <si>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</si>
  <si>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</si>
  <si>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</si>
  <si>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</si>
  <si>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7.</t>
  </si>
  <si>
    <t>8.</t>
  </si>
  <si>
    <t>Содержание в холодный период года</t>
  </si>
  <si>
    <t>9.</t>
  </si>
  <si>
    <t>10.</t>
  </si>
  <si>
    <t>11.</t>
  </si>
  <si>
    <t>12.</t>
  </si>
  <si>
    <t>13.</t>
  </si>
  <si>
    <t>14.</t>
  </si>
  <si>
    <t>15.</t>
  </si>
  <si>
    <t>Всего в год за 4492,7 кв.м.</t>
  </si>
  <si>
    <t>Перечень работ и услуг по содержанию и ремонту общего имущества в многоквартирном доме № 304  по ул. Кирова на 2024 год</t>
  </si>
  <si>
    <t>январь-декабрь</t>
  </si>
  <si>
    <t xml:space="preserve">Замена окон в подвальных продыхах на блоки ПВХ с металлическими решетками - 4 шт. </t>
  </si>
  <si>
    <t>Приобретение и установка дренажных насосов в подвал - 3 шт.</t>
  </si>
  <si>
    <t>Косметический ремонт входов в подъезды №№ 1-6.</t>
  </si>
  <si>
    <t xml:space="preserve">Окраска входных дверей в подъезды № 1-6. </t>
  </si>
  <si>
    <t>Изготовление и установка информационных досок - 6 шт.</t>
  </si>
  <si>
    <t xml:space="preserve">  </t>
  </si>
  <si>
    <t>Частичный ремонт стены в подъезде № 6 - 2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</si>
</sst>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0" xfId="0" applyBorder="1"/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4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topLeftCell="A71" zoomScaleNormal="100" workbookViewId="0">
      <selection activeCell="D49" sqref="D49:D68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3.109375" style="9" customWidth="1"/>
    <col min="5" max="5" width="12.33203125" customWidth="1"/>
    <col min="6" max="6" width="14.21875" style="6" hidden="1" customWidth="1"/>
  </cols>
  <sheetData>
    <row r="1" spans="1:6" ht="34.799999999999997" customHeight="1" x14ac:dyDescent="0.3">
      <c r="A1" s="27" t="s">
        <v>114</v>
      </c>
      <c r="B1" s="27"/>
      <c r="C1" s="27"/>
      <c r="D1" s="27"/>
      <c r="E1" s="27"/>
    </row>
    <row r="2" spans="1:6" ht="105.6" x14ac:dyDescent="0.3">
      <c r="A2" s="4" t="s">
        <v>0</v>
      </c>
      <c r="B2" s="4" t="s">
        <v>1</v>
      </c>
      <c r="C2" s="4" t="s">
        <v>2</v>
      </c>
      <c r="D2" s="17" t="s">
        <v>3</v>
      </c>
      <c r="E2" s="17" t="s">
        <v>4</v>
      </c>
    </row>
    <row r="3" spans="1:6" x14ac:dyDescent="0.3">
      <c r="A3" s="22" t="s">
        <v>5</v>
      </c>
      <c r="B3" s="22"/>
      <c r="C3" s="22"/>
      <c r="D3" s="22"/>
      <c r="E3" s="22"/>
    </row>
    <row r="4" spans="1:6" ht="92.4" x14ac:dyDescent="0.3">
      <c r="A4" s="4" t="s">
        <v>6</v>
      </c>
      <c r="B4" s="5" t="s">
        <v>7</v>
      </c>
      <c r="C4" s="4" t="s">
        <v>8</v>
      </c>
      <c r="D4" s="24">
        <f>E4*F4*12</f>
        <v>72242.615999999995</v>
      </c>
      <c r="E4" s="26">
        <v>1.34</v>
      </c>
      <c r="F4" s="28">
        <v>4492.7</v>
      </c>
    </row>
    <row r="5" spans="1:6" ht="39.6" x14ac:dyDescent="0.3">
      <c r="A5" s="4" t="s">
        <v>9</v>
      </c>
      <c r="B5" s="5" t="s">
        <v>10</v>
      </c>
      <c r="C5" s="4" t="s">
        <v>11</v>
      </c>
      <c r="D5" s="24"/>
      <c r="E5" s="26"/>
      <c r="F5" s="28"/>
    </row>
    <row r="6" spans="1:6" ht="26.4" x14ac:dyDescent="0.3">
      <c r="A6" s="4" t="s">
        <v>12</v>
      </c>
      <c r="B6" s="5" t="s">
        <v>13</v>
      </c>
      <c r="C6" s="4" t="s">
        <v>34</v>
      </c>
      <c r="D6" s="24"/>
      <c r="E6" s="26"/>
      <c r="F6" s="28"/>
    </row>
    <row r="7" spans="1:6" ht="39.6" x14ac:dyDescent="0.3">
      <c r="A7" s="4" t="s">
        <v>14</v>
      </c>
      <c r="B7" s="5" t="s">
        <v>15</v>
      </c>
      <c r="C7" s="4" t="s">
        <v>11</v>
      </c>
      <c r="D7" s="24"/>
      <c r="E7" s="26"/>
      <c r="F7" s="28"/>
    </row>
    <row r="8" spans="1:6" ht="52.8" x14ac:dyDescent="0.3">
      <c r="A8" s="4" t="s">
        <v>16</v>
      </c>
      <c r="B8" s="5" t="s">
        <v>17</v>
      </c>
      <c r="C8" s="4" t="s">
        <v>11</v>
      </c>
      <c r="D8" s="24"/>
      <c r="E8" s="26"/>
      <c r="F8" s="28"/>
    </row>
    <row r="9" spans="1:6" x14ac:dyDescent="0.3">
      <c r="A9" s="22" t="s">
        <v>19</v>
      </c>
      <c r="B9" s="22"/>
      <c r="C9" s="22"/>
      <c r="D9" s="22"/>
      <c r="E9" s="22"/>
    </row>
    <row r="10" spans="1:6" ht="26.4" x14ac:dyDescent="0.3">
      <c r="A10" s="4" t="s">
        <v>6</v>
      </c>
      <c r="B10" s="5" t="s">
        <v>20</v>
      </c>
      <c r="C10" s="4" t="s">
        <v>21</v>
      </c>
      <c r="D10" s="24">
        <f>E10*F10*12</f>
        <v>91651.079999999987</v>
      </c>
      <c r="E10" s="26">
        <f>ROUND((1.57*1.08),2)</f>
        <v>1.7</v>
      </c>
      <c r="F10" s="28">
        <f>F4</f>
        <v>4492.7</v>
      </c>
    </row>
    <row r="11" spans="1:6" ht="26.4" x14ac:dyDescent="0.3">
      <c r="A11" s="4" t="s">
        <v>9</v>
      </c>
      <c r="B11" s="5" t="s">
        <v>22</v>
      </c>
      <c r="C11" s="4" t="s">
        <v>92</v>
      </c>
      <c r="D11" s="24"/>
      <c r="E11" s="26"/>
      <c r="F11" s="28"/>
    </row>
    <row r="12" spans="1:6" ht="79.2" x14ac:dyDescent="0.3">
      <c r="A12" s="4" t="s">
        <v>12</v>
      </c>
      <c r="B12" s="5" t="s">
        <v>23</v>
      </c>
      <c r="C12" s="4" t="s">
        <v>92</v>
      </c>
      <c r="D12" s="24"/>
      <c r="E12" s="26"/>
      <c r="F12" s="28"/>
    </row>
    <row r="13" spans="1:6" ht="26.4" x14ac:dyDescent="0.3">
      <c r="A13" s="4" t="s">
        <v>14</v>
      </c>
      <c r="B13" s="5" t="s">
        <v>93</v>
      </c>
      <c r="C13" s="4" t="s">
        <v>11</v>
      </c>
      <c r="D13" s="7">
        <f>E13*F13*12</f>
        <v>15095.471999999998</v>
      </c>
      <c r="E13" s="4">
        <f>ROUND((0.27*1.08),2)-0.01</f>
        <v>0.27999999999999997</v>
      </c>
      <c r="F13" s="10">
        <f>F4</f>
        <v>4492.7</v>
      </c>
    </row>
    <row r="14" spans="1:6" x14ac:dyDescent="0.3">
      <c r="A14" s="22" t="s">
        <v>24</v>
      </c>
      <c r="B14" s="22"/>
      <c r="C14" s="22"/>
      <c r="D14" s="22"/>
      <c r="E14" s="22"/>
    </row>
    <row r="15" spans="1:6" x14ac:dyDescent="0.3">
      <c r="A15" s="23" t="s">
        <v>25</v>
      </c>
      <c r="B15" s="23"/>
      <c r="C15" s="23"/>
      <c r="D15" s="24">
        <f>E15*F15*12</f>
        <v>231284.196</v>
      </c>
      <c r="E15" s="26">
        <v>4.29</v>
      </c>
      <c r="F15" s="28">
        <f>F4</f>
        <v>4492.7</v>
      </c>
    </row>
    <row r="16" spans="1:6" x14ac:dyDescent="0.3">
      <c r="A16" s="4" t="s">
        <v>6</v>
      </c>
      <c r="B16" s="5" t="s">
        <v>26</v>
      </c>
      <c r="C16" s="4" t="s">
        <v>27</v>
      </c>
      <c r="D16" s="24"/>
      <c r="E16" s="26"/>
      <c r="F16" s="28"/>
    </row>
    <row r="17" spans="1:6" ht="52.8" x14ac:dyDescent="0.3">
      <c r="A17" s="4" t="s">
        <v>9</v>
      </c>
      <c r="B17" s="5" t="s">
        <v>28</v>
      </c>
      <c r="C17" s="4" t="s">
        <v>29</v>
      </c>
      <c r="D17" s="24"/>
      <c r="E17" s="26"/>
      <c r="F17" s="28"/>
    </row>
    <row r="18" spans="1:6" x14ac:dyDescent="0.3">
      <c r="A18" s="4" t="s">
        <v>12</v>
      </c>
      <c r="B18" s="5" t="s">
        <v>30</v>
      </c>
      <c r="C18" s="4" t="s">
        <v>31</v>
      </c>
      <c r="D18" s="24"/>
      <c r="E18" s="26"/>
      <c r="F18" s="28"/>
    </row>
    <row r="19" spans="1:6" ht="26.4" x14ac:dyDescent="0.3">
      <c r="A19" s="4" t="s">
        <v>14</v>
      </c>
      <c r="B19" s="5" t="s">
        <v>90</v>
      </c>
      <c r="C19" s="4" t="s">
        <v>32</v>
      </c>
      <c r="D19" s="24"/>
      <c r="E19" s="26"/>
      <c r="F19" s="28"/>
    </row>
    <row r="20" spans="1:6" x14ac:dyDescent="0.3">
      <c r="A20" s="23" t="s">
        <v>105</v>
      </c>
      <c r="B20" s="23"/>
      <c r="C20" s="23"/>
      <c r="D20" s="24"/>
      <c r="E20" s="26"/>
      <c r="F20" s="28"/>
    </row>
    <row r="21" spans="1:6" ht="26.4" x14ac:dyDescent="0.3">
      <c r="A21" s="4" t="s">
        <v>18</v>
      </c>
      <c r="B21" s="5" t="s">
        <v>33</v>
      </c>
      <c r="C21" s="4" t="s">
        <v>34</v>
      </c>
      <c r="D21" s="24"/>
      <c r="E21" s="26"/>
      <c r="F21" s="28"/>
    </row>
    <row r="22" spans="1:6" ht="39.6" x14ac:dyDescent="0.3">
      <c r="A22" s="4" t="s">
        <v>103</v>
      </c>
      <c r="B22" s="5" t="s">
        <v>35</v>
      </c>
      <c r="C22" s="4" t="s">
        <v>34</v>
      </c>
      <c r="D22" s="24"/>
      <c r="E22" s="26"/>
      <c r="F22" s="28"/>
    </row>
    <row r="23" spans="1:6" ht="39.6" x14ac:dyDescent="0.3">
      <c r="A23" s="4" t="s">
        <v>104</v>
      </c>
      <c r="B23" s="5" t="s">
        <v>36</v>
      </c>
      <c r="C23" s="4" t="s">
        <v>27</v>
      </c>
      <c r="D23" s="24"/>
      <c r="E23" s="26"/>
      <c r="F23" s="28"/>
    </row>
    <row r="24" spans="1:6" x14ac:dyDescent="0.3">
      <c r="A24" s="4" t="s">
        <v>106</v>
      </c>
      <c r="B24" s="5" t="s">
        <v>37</v>
      </c>
      <c r="C24" s="4" t="s">
        <v>27</v>
      </c>
      <c r="D24" s="24"/>
      <c r="E24" s="26"/>
      <c r="F24" s="28"/>
    </row>
    <row r="25" spans="1:6" ht="26.4" x14ac:dyDescent="0.3">
      <c r="A25" s="4" t="s">
        <v>107</v>
      </c>
      <c r="B25" s="5" t="s">
        <v>28</v>
      </c>
      <c r="C25" s="4" t="s">
        <v>38</v>
      </c>
      <c r="D25" s="24"/>
      <c r="E25" s="26"/>
      <c r="F25" s="28"/>
    </row>
    <row r="26" spans="1:6" x14ac:dyDescent="0.3">
      <c r="A26" s="4" t="s">
        <v>108</v>
      </c>
      <c r="B26" s="5" t="s">
        <v>39</v>
      </c>
      <c r="C26" s="4" t="s">
        <v>27</v>
      </c>
      <c r="D26" s="24"/>
      <c r="E26" s="26"/>
      <c r="F26" s="28"/>
    </row>
    <row r="27" spans="1:6" x14ac:dyDescent="0.3">
      <c r="A27" s="22" t="s">
        <v>40</v>
      </c>
      <c r="B27" s="22"/>
      <c r="C27" s="22"/>
      <c r="D27" s="22"/>
      <c r="E27" s="22"/>
    </row>
    <row r="28" spans="1:6" x14ac:dyDescent="0.3">
      <c r="A28" s="23" t="s">
        <v>41</v>
      </c>
      <c r="B28" s="23"/>
      <c r="C28" s="23"/>
      <c r="D28" s="24">
        <f>E28*F28*12</f>
        <v>51216.78</v>
      </c>
      <c r="E28" s="25">
        <f>ROUND((0.88*1.08),2)</f>
        <v>0.95</v>
      </c>
      <c r="F28" s="29">
        <f>F4</f>
        <v>4492.7</v>
      </c>
    </row>
    <row r="29" spans="1:6" ht="92.4" x14ac:dyDescent="0.3">
      <c r="A29" s="4" t="s">
        <v>6</v>
      </c>
      <c r="B29" s="5" t="s">
        <v>42</v>
      </c>
      <c r="C29" s="4" t="s">
        <v>43</v>
      </c>
      <c r="D29" s="24"/>
      <c r="E29" s="25"/>
      <c r="F29" s="29"/>
    </row>
    <row r="30" spans="1:6" ht="66" x14ac:dyDescent="0.3">
      <c r="A30" s="4" t="s">
        <v>9</v>
      </c>
      <c r="B30" s="5" t="s">
        <v>94</v>
      </c>
      <c r="C30" s="4" t="s">
        <v>43</v>
      </c>
      <c r="D30" s="24"/>
      <c r="E30" s="25"/>
      <c r="F30" s="29"/>
    </row>
    <row r="31" spans="1:6" x14ac:dyDescent="0.3">
      <c r="A31" s="4" t="s">
        <v>12</v>
      </c>
      <c r="B31" s="3" t="s">
        <v>95</v>
      </c>
      <c r="C31" s="2" t="s">
        <v>11</v>
      </c>
      <c r="D31" s="24"/>
      <c r="E31" s="25"/>
      <c r="F31" s="29"/>
    </row>
    <row r="32" spans="1:6" ht="26.4" x14ac:dyDescent="0.3">
      <c r="A32" s="4" t="s">
        <v>14</v>
      </c>
      <c r="B32" s="5" t="s">
        <v>47</v>
      </c>
      <c r="C32" s="4" t="s">
        <v>54</v>
      </c>
      <c r="D32" s="24"/>
      <c r="E32" s="25"/>
      <c r="F32" s="29"/>
    </row>
    <row r="33" spans="1:8" x14ac:dyDescent="0.3">
      <c r="A33" s="23" t="s">
        <v>45</v>
      </c>
      <c r="B33" s="23"/>
      <c r="C33" s="23"/>
      <c r="D33" s="24">
        <f>E33*F33*12</f>
        <v>47982.035999999993</v>
      </c>
      <c r="E33" s="25">
        <f>ROUND((0.82*1.08),2)</f>
        <v>0.89</v>
      </c>
      <c r="F33" s="29">
        <f>F4</f>
        <v>4492.7</v>
      </c>
    </row>
    <row r="34" spans="1:8" ht="39.6" x14ac:dyDescent="0.3">
      <c r="A34" s="4" t="s">
        <v>6</v>
      </c>
      <c r="B34" s="5" t="s">
        <v>46</v>
      </c>
      <c r="C34" s="4" t="s">
        <v>96</v>
      </c>
      <c r="D34" s="24"/>
      <c r="E34" s="25"/>
      <c r="F34" s="29"/>
    </row>
    <row r="35" spans="1:8" x14ac:dyDescent="0.3">
      <c r="A35" s="23" t="s">
        <v>48</v>
      </c>
      <c r="B35" s="23"/>
      <c r="C35" s="23"/>
      <c r="D35" s="24">
        <f>E35*F35*12</f>
        <v>116989.908</v>
      </c>
      <c r="E35" s="26">
        <f>ROUND((2.01*1.08),2)</f>
        <v>2.17</v>
      </c>
      <c r="F35" s="28">
        <f>F4</f>
        <v>4492.7</v>
      </c>
    </row>
    <row r="36" spans="1:8" ht="52.8" x14ac:dyDescent="0.3">
      <c r="A36" s="4" t="s">
        <v>6</v>
      </c>
      <c r="B36" s="5" t="s">
        <v>91</v>
      </c>
      <c r="C36" s="4" t="s">
        <v>11</v>
      </c>
      <c r="D36" s="24"/>
      <c r="E36" s="26"/>
      <c r="F36" s="28"/>
    </row>
    <row r="37" spans="1:8" ht="26.4" x14ac:dyDescent="0.3">
      <c r="A37" s="4" t="s">
        <v>9</v>
      </c>
      <c r="B37" s="5" t="s">
        <v>49</v>
      </c>
      <c r="C37" s="4" t="s">
        <v>96</v>
      </c>
      <c r="D37" s="24"/>
      <c r="E37" s="26"/>
      <c r="F37" s="28"/>
    </row>
    <row r="38" spans="1:8" x14ac:dyDescent="0.3">
      <c r="A38" s="4" t="s">
        <v>12</v>
      </c>
      <c r="B38" s="5" t="s">
        <v>97</v>
      </c>
      <c r="C38" s="4" t="s">
        <v>11</v>
      </c>
      <c r="D38" s="24"/>
      <c r="E38" s="26"/>
      <c r="F38" s="28"/>
    </row>
    <row r="39" spans="1:8" ht="39.6" x14ac:dyDescent="0.3">
      <c r="A39" s="4" t="s">
        <v>14</v>
      </c>
      <c r="B39" s="5" t="s">
        <v>44</v>
      </c>
      <c r="C39" s="4" t="s">
        <v>11</v>
      </c>
      <c r="D39" s="24"/>
      <c r="E39" s="26"/>
      <c r="F39" s="28"/>
    </row>
    <row r="40" spans="1:8" ht="52.8" x14ac:dyDescent="0.3">
      <c r="A40" s="4" t="s">
        <v>16</v>
      </c>
      <c r="B40" s="5" t="s">
        <v>98</v>
      </c>
      <c r="C40" s="4" t="s">
        <v>96</v>
      </c>
      <c r="D40" s="24"/>
      <c r="E40" s="26"/>
      <c r="F40" s="28"/>
    </row>
    <row r="41" spans="1:8" x14ac:dyDescent="0.3">
      <c r="A41" s="23" t="s">
        <v>50</v>
      </c>
      <c r="B41" s="23"/>
      <c r="C41" s="23"/>
      <c r="D41" s="24">
        <f>E41*F41*12</f>
        <v>74399.111999999994</v>
      </c>
      <c r="E41" s="25">
        <f>ROUND((1.28*1.08),2)</f>
        <v>1.38</v>
      </c>
      <c r="F41" s="29">
        <f>F4</f>
        <v>4492.7</v>
      </c>
    </row>
    <row r="42" spans="1:8" ht="66" x14ac:dyDescent="0.3">
      <c r="A42" s="4" t="s">
        <v>6</v>
      </c>
      <c r="B42" s="5" t="s">
        <v>51</v>
      </c>
      <c r="C42" s="4" t="s">
        <v>11</v>
      </c>
      <c r="D42" s="24"/>
      <c r="E42" s="25"/>
      <c r="F42" s="29"/>
    </row>
    <row r="43" spans="1:8" ht="66" x14ac:dyDescent="0.3">
      <c r="A43" s="4" t="s">
        <v>9</v>
      </c>
      <c r="B43" s="5" t="s">
        <v>99</v>
      </c>
      <c r="C43" s="4" t="s">
        <v>96</v>
      </c>
      <c r="D43" s="24"/>
      <c r="E43" s="25"/>
      <c r="F43" s="29"/>
    </row>
    <row r="44" spans="1:8" ht="39.6" x14ac:dyDescent="0.3">
      <c r="A44" s="4" t="s">
        <v>12</v>
      </c>
      <c r="B44" s="5" t="s">
        <v>100</v>
      </c>
      <c r="C44" s="1" t="s">
        <v>96</v>
      </c>
      <c r="D44" s="24"/>
      <c r="E44" s="25"/>
      <c r="F44" s="29"/>
    </row>
    <row r="45" spans="1:8" x14ac:dyDescent="0.3">
      <c r="A45" s="23" t="s">
        <v>52</v>
      </c>
      <c r="B45" s="23"/>
      <c r="C45" s="23"/>
      <c r="D45" s="23"/>
      <c r="E45" s="23"/>
    </row>
    <row r="46" spans="1:8" ht="66" x14ac:dyDescent="0.3">
      <c r="A46" s="4" t="s">
        <v>6</v>
      </c>
      <c r="B46" s="5" t="s">
        <v>53</v>
      </c>
      <c r="C46" s="1" t="s">
        <v>54</v>
      </c>
      <c r="D46" s="24">
        <f>E46*F46*12</f>
        <v>192467.26799999998</v>
      </c>
      <c r="E46" s="26">
        <f>ROUND((3.17*1.08),2)+0.15</f>
        <v>3.57</v>
      </c>
      <c r="F46" s="28">
        <f>F4</f>
        <v>4492.7</v>
      </c>
    </row>
    <row r="47" spans="1:8" ht="26.4" x14ac:dyDescent="0.3">
      <c r="A47" s="4" t="s">
        <v>9</v>
      </c>
      <c r="B47" s="5" t="s">
        <v>55</v>
      </c>
      <c r="C47" s="1" t="s">
        <v>56</v>
      </c>
      <c r="D47" s="24"/>
      <c r="E47" s="26"/>
      <c r="F47" s="28"/>
      <c r="H47" s="16"/>
    </row>
    <row r="48" spans="1:8" x14ac:dyDescent="0.3">
      <c r="A48" s="23" t="s">
        <v>57</v>
      </c>
      <c r="B48" s="23"/>
      <c r="C48" s="23"/>
      <c r="D48" s="23"/>
      <c r="E48" s="23"/>
    </row>
    <row r="49" spans="1:6" ht="66" x14ac:dyDescent="0.3">
      <c r="A49" s="4" t="s">
        <v>6</v>
      </c>
      <c r="B49" s="5" t="s">
        <v>58</v>
      </c>
      <c r="C49" s="1" t="s">
        <v>59</v>
      </c>
      <c r="D49" s="34">
        <f>E49*F49*12</f>
        <v>260396.89199999999</v>
      </c>
      <c r="E49" s="42">
        <v>4.83</v>
      </c>
      <c r="F49" s="28">
        <f>F4</f>
        <v>4492.7</v>
      </c>
    </row>
    <row r="50" spans="1:6" ht="66" x14ac:dyDescent="0.3">
      <c r="A50" s="4" t="s">
        <v>9</v>
      </c>
      <c r="B50" s="5" t="s">
        <v>60</v>
      </c>
      <c r="C50" s="1" t="s">
        <v>59</v>
      </c>
      <c r="D50" s="35"/>
      <c r="E50" s="43"/>
      <c r="F50" s="28"/>
    </row>
    <row r="51" spans="1:6" ht="66" x14ac:dyDescent="0.3">
      <c r="A51" s="26" t="s">
        <v>12</v>
      </c>
      <c r="B51" s="5" t="s">
        <v>61</v>
      </c>
      <c r="C51" s="26" t="s">
        <v>62</v>
      </c>
      <c r="D51" s="35"/>
      <c r="E51" s="43"/>
      <c r="F51" s="28"/>
    </row>
    <row r="52" spans="1:6" ht="26.4" x14ac:dyDescent="0.3">
      <c r="A52" s="26"/>
      <c r="B52" s="5" t="s">
        <v>63</v>
      </c>
      <c r="C52" s="26"/>
      <c r="D52" s="35"/>
      <c r="E52" s="43"/>
      <c r="F52" s="28"/>
    </row>
    <row r="53" spans="1:6" x14ac:dyDescent="0.3">
      <c r="A53" s="26"/>
      <c r="B53" s="30" t="s">
        <v>64</v>
      </c>
      <c r="C53" s="26"/>
      <c r="D53" s="35"/>
      <c r="E53" s="43"/>
      <c r="F53" s="28"/>
    </row>
    <row r="54" spans="1:6" x14ac:dyDescent="0.3">
      <c r="A54" s="26"/>
      <c r="B54" s="30"/>
      <c r="C54" s="26"/>
      <c r="D54" s="35"/>
      <c r="E54" s="43"/>
      <c r="F54" s="28"/>
    </row>
    <row r="55" spans="1:6" ht="66" x14ac:dyDescent="0.3">
      <c r="A55" s="26"/>
      <c r="B55" s="5" t="s">
        <v>65</v>
      </c>
      <c r="C55" s="26"/>
      <c r="D55" s="35"/>
      <c r="E55" s="43"/>
      <c r="F55" s="28"/>
    </row>
    <row r="56" spans="1:6" ht="52.8" x14ac:dyDescent="0.3">
      <c r="A56" s="26"/>
      <c r="B56" s="5" t="s">
        <v>66</v>
      </c>
      <c r="C56" s="26"/>
      <c r="D56" s="35"/>
      <c r="E56" s="43"/>
      <c r="F56" s="28"/>
    </row>
    <row r="57" spans="1:6" ht="79.2" x14ac:dyDescent="0.3">
      <c r="A57" s="4" t="s">
        <v>14</v>
      </c>
      <c r="B57" s="5" t="s">
        <v>67</v>
      </c>
      <c r="C57" s="1" t="s">
        <v>68</v>
      </c>
      <c r="D57" s="35"/>
      <c r="E57" s="43"/>
      <c r="F57" s="28"/>
    </row>
    <row r="58" spans="1:6" ht="39.6" x14ac:dyDescent="0.3">
      <c r="A58" s="4" t="s">
        <v>16</v>
      </c>
      <c r="B58" s="5" t="s">
        <v>87</v>
      </c>
      <c r="C58" s="4" t="s">
        <v>69</v>
      </c>
      <c r="D58" s="35"/>
      <c r="E58" s="43"/>
      <c r="F58" s="28"/>
    </row>
    <row r="59" spans="1:6" ht="66" x14ac:dyDescent="0.3">
      <c r="A59" s="4" t="s">
        <v>18</v>
      </c>
      <c r="B59" s="5" t="s">
        <v>70</v>
      </c>
      <c r="C59" s="4" t="s">
        <v>101</v>
      </c>
      <c r="D59" s="35"/>
      <c r="E59" s="43"/>
      <c r="F59" s="28"/>
    </row>
    <row r="60" spans="1:6" ht="52.8" x14ac:dyDescent="0.3">
      <c r="A60" s="4" t="s">
        <v>103</v>
      </c>
      <c r="B60" s="5" t="s">
        <v>71</v>
      </c>
      <c r="C60" s="4" t="s">
        <v>43</v>
      </c>
      <c r="D60" s="35"/>
      <c r="E60" s="43"/>
      <c r="F60" s="28"/>
    </row>
    <row r="61" spans="1:6" ht="79.2" x14ac:dyDescent="0.3">
      <c r="A61" s="4" t="s">
        <v>104</v>
      </c>
      <c r="B61" s="5" t="s">
        <v>72</v>
      </c>
      <c r="C61" s="4" t="s">
        <v>73</v>
      </c>
      <c r="D61" s="35"/>
      <c r="E61" s="43"/>
      <c r="F61" s="28"/>
    </row>
    <row r="62" spans="1:6" ht="105.6" x14ac:dyDescent="0.3">
      <c r="A62" s="4" t="s">
        <v>106</v>
      </c>
      <c r="B62" s="5" t="s">
        <v>74</v>
      </c>
      <c r="C62" s="4" t="s">
        <v>75</v>
      </c>
      <c r="D62" s="35"/>
      <c r="E62" s="43"/>
      <c r="F62" s="28"/>
    </row>
    <row r="63" spans="1:6" ht="52.8" x14ac:dyDescent="0.3">
      <c r="A63" s="4" t="s">
        <v>107</v>
      </c>
      <c r="B63" s="5" t="s">
        <v>88</v>
      </c>
      <c r="C63" s="4" t="s">
        <v>76</v>
      </c>
      <c r="D63" s="35"/>
      <c r="E63" s="43"/>
      <c r="F63" s="28"/>
    </row>
    <row r="64" spans="1:6" ht="26.4" x14ac:dyDescent="0.3">
      <c r="A64" s="4" t="s">
        <v>108</v>
      </c>
      <c r="B64" s="5" t="s">
        <v>77</v>
      </c>
      <c r="C64" s="4" t="s">
        <v>78</v>
      </c>
      <c r="D64" s="35"/>
      <c r="E64" s="43"/>
      <c r="F64" s="28"/>
    </row>
    <row r="65" spans="1:8" ht="39.6" x14ac:dyDescent="0.3">
      <c r="A65" s="4" t="s">
        <v>109</v>
      </c>
      <c r="B65" s="5" t="s">
        <v>79</v>
      </c>
      <c r="C65" s="4" t="s">
        <v>80</v>
      </c>
      <c r="D65" s="35"/>
      <c r="E65" s="43"/>
      <c r="F65" s="28"/>
    </row>
    <row r="66" spans="1:8" ht="92.4" x14ac:dyDescent="0.3">
      <c r="A66" s="4" t="s">
        <v>110</v>
      </c>
      <c r="B66" s="5" t="s">
        <v>81</v>
      </c>
      <c r="C66" s="4" t="s">
        <v>82</v>
      </c>
      <c r="D66" s="35"/>
      <c r="E66" s="43"/>
      <c r="F66" s="28"/>
    </row>
    <row r="67" spans="1:8" ht="66" x14ac:dyDescent="0.3">
      <c r="A67" s="4" t="s">
        <v>111</v>
      </c>
      <c r="B67" s="5" t="s">
        <v>83</v>
      </c>
      <c r="C67" s="4" t="s">
        <v>84</v>
      </c>
      <c r="D67" s="35"/>
      <c r="E67" s="43"/>
      <c r="F67" s="28"/>
    </row>
    <row r="68" spans="1:8" ht="52.8" x14ac:dyDescent="0.3">
      <c r="A68" s="4" t="s">
        <v>112</v>
      </c>
      <c r="B68" s="5" t="s">
        <v>102</v>
      </c>
      <c r="C68" s="4" t="s">
        <v>89</v>
      </c>
      <c r="D68" s="36"/>
      <c r="E68" s="44"/>
      <c r="F68" s="10">
        <f>F4</f>
        <v>4492.7</v>
      </c>
    </row>
    <row r="69" spans="1:8" x14ac:dyDescent="0.3">
      <c r="A69" s="23" t="s">
        <v>85</v>
      </c>
      <c r="B69" s="23"/>
      <c r="C69" s="23"/>
      <c r="D69" s="23"/>
      <c r="E69" s="23"/>
    </row>
    <row r="70" spans="1:8" ht="26.4" x14ac:dyDescent="0.3">
      <c r="A70" s="1">
        <v>1</v>
      </c>
      <c r="B70" s="21" t="s">
        <v>116</v>
      </c>
      <c r="C70" s="31" t="s">
        <v>115</v>
      </c>
      <c r="D70" s="34">
        <f>E70*F75*12</f>
        <v>269562</v>
      </c>
      <c r="E70" s="37">
        <v>5</v>
      </c>
    </row>
    <row r="71" spans="1:8" ht="26.4" x14ac:dyDescent="0.3">
      <c r="A71" s="1">
        <v>2</v>
      </c>
      <c r="B71" s="21" t="s">
        <v>117</v>
      </c>
      <c r="C71" s="32"/>
      <c r="D71" s="35"/>
      <c r="E71" s="38"/>
    </row>
    <row r="72" spans="1:8" x14ac:dyDescent="0.3">
      <c r="A72" s="1">
        <v>3</v>
      </c>
      <c r="B72" s="21" t="s">
        <v>118</v>
      </c>
      <c r="C72" s="32"/>
      <c r="D72" s="35"/>
      <c r="E72" s="38"/>
    </row>
    <row r="73" spans="1:8" x14ac:dyDescent="0.3">
      <c r="A73" s="1">
        <v>4</v>
      </c>
      <c r="B73" s="21" t="s">
        <v>119</v>
      </c>
      <c r="C73" s="32"/>
      <c r="D73" s="35"/>
      <c r="E73" s="38"/>
    </row>
    <row r="74" spans="1:8" ht="26.4" x14ac:dyDescent="0.3">
      <c r="A74" s="1">
        <v>5</v>
      </c>
      <c r="B74" s="21" t="s">
        <v>120</v>
      </c>
      <c r="C74" s="32"/>
      <c r="D74" s="35"/>
      <c r="E74" s="38"/>
    </row>
    <row r="75" spans="1:8" x14ac:dyDescent="0.3">
      <c r="A75" s="19">
        <v>6</v>
      </c>
      <c r="B75" s="20" t="s">
        <v>122</v>
      </c>
      <c r="C75" s="33"/>
      <c r="D75" s="36"/>
      <c r="E75" s="39"/>
      <c r="F75" s="14">
        <f>F4</f>
        <v>4492.7</v>
      </c>
      <c r="H75" s="15"/>
    </row>
    <row r="76" spans="1:8" ht="18.600000000000001" customHeight="1" x14ac:dyDescent="0.3">
      <c r="A76" s="1"/>
      <c r="B76" s="40" t="s">
        <v>86</v>
      </c>
      <c r="C76" s="41"/>
      <c r="D76" s="11"/>
      <c r="E76" s="12">
        <f>E4+E10+E13+E15+E28+E33+E35+E41+E46+E49+E68+E70</f>
        <v>26.4</v>
      </c>
    </row>
    <row r="77" spans="1:8" ht="20.399999999999999" customHeight="1" x14ac:dyDescent="0.3">
      <c r="A77" s="1"/>
      <c r="B77" s="40" t="s">
        <v>113</v>
      </c>
      <c r="C77" s="41"/>
      <c r="D77" s="13">
        <f>D4+D10+D13+D15+D28+D33+D35+D41+D46+D49+D68+D70</f>
        <v>1423287.3599999999</v>
      </c>
      <c r="E77" s="13"/>
      <c r="F77" s="8">
        <f>26.4*4492.7*12</f>
        <v>1423287.3599999999</v>
      </c>
    </row>
    <row r="78" spans="1:8" x14ac:dyDescent="0.3">
      <c r="A78" s="6"/>
      <c r="B78" s="6"/>
      <c r="C78" s="6"/>
      <c r="D78" s="8"/>
      <c r="E78" s="6"/>
    </row>
    <row r="80" spans="1:8" ht="15" x14ac:dyDescent="0.3">
      <c r="B80" s="18" t="s">
        <v>121</v>
      </c>
    </row>
    <row r="85" spans="2:2" ht="15" x14ac:dyDescent="0.3">
      <c r="B85" s="18"/>
    </row>
  </sheetData>
  <mergeCells count="49">
    <mergeCell ref="E49:E68"/>
    <mergeCell ref="D49:D68"/>
    <mergeCell ref="C70:C75"/>
    <mergeCell ref="D70:D75"/>
    <mergeCell ref="E70:E75"/>
    <mergeCell ref="B76:C76"/>
    <mergeCell ref="B77:C77"/>
    <mergeCell ref="F4:F8"/>
    <mergeCell ref="F10:F12"/>
    <mergeCell ref="F15:F26"/>
    <mergeCell ref="F28:F32"/>
    <mergeCell ref="F33:F34"/>
    <mergeCell ref="F35:F40"/>
    <mergeCell ref="F41:F44"/>
    <mergeCell ref="F46:F47"/>
    <mergeCell ref="F49:F67"/>
    <mergeCell ref="A69:E69"/>
    <mergeCell ref="A48:E48"/>
    <mergeCell ref="A51:A56"/>
    <mergeCell ref="C51:C56"/>
    <mergeCell ref="B53:B54"/>
    <mergeCell ref="A41:C41"/>
    <mergeCell ref="D41:D44"/>
    <mergeCell ref="E41:E44"/>
    <mergeCell ref="A45:E45"/>
    <mergeCell ref="D46:D47"/>
    <mergeCell ref="E46:E47"/>
    <mergeCell ref="A33:C33"/>
    <mergeCell ref="D33:D34"/>
    <mergeCell ref="E33:E34"/>
    <mergeCell ref="A35:C35"/>
    <mergeCell ref="D35:D40"/>
    <mergeCell ref="E35:E40"/>
    <mergeCell ref="A1:E1"/>
    <mergeCell ref="A3:E3"/>
    <mergeCell ref="D4:D8"/>
    <mergeCell ref="E4:E8"/>
    <mergeCell ref="A9:E9"/>
    <mergeCell ref="A27:E27"/>
    <mergeCell ref="A28:C28"/>
    <mergeCell ref="D28:D32"/>
    <mergeCell ref="E28:E32"/>
    <mergeCell ref="D10:D12"/>
    <mergeCell ref="E10:E12"/>
    <mergeCell ref="A14:E14"/>
    <mergeCell ref="A15:C15"/>
    <mergeCell ref="D15:D26"/>
    <mergeCell ref="E15:E26"/>
    <mergeCell ref="A20:C20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Кипрова,304</vt:lpstr>
      <vt:lpstr>'Кипрова,304'!Область_печати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2022-03-18T05:13:03Z</cp:lastPrinted>
  <dcterms:created xsi:type="dcterms:W3CDTF">2018-12-12T04:56:30Z</dcterms:created>
  <dcterms:modified xsi:type="dcterms:W3CDTF">2023-12-01T02:01:22Z</dcterms:modified>
</cp:coreProperties>
</file>