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15360" windowHeight="8436"/>
  </bookViews>
  <sheets>
    <sheet name="Кирова 257" sheetId="1" r:id="rId1"/>
  </sheets>
  <definedNames>
    <definedName name="_xlnm.Print_Area" localSheetId="0">'Кирова 257'!#REF!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F19" i="1" l="1"/>
  <c r="F97" i="1" s="1"/>
  <c r="F100" i="1" s="1"/>
  <c r="E99" i="1"/>
  <c r="F28" i="1" l="1"/>
  <c r="D28" i="1" s="1"/>
  <c r="G28" i="1" s="1"/>
  <c r="F33" i="1"/>
  <c r="D33" i="1" s="1"/>
  <c r="G33" i="1" s="1"/>
  <c r="F60" i="1"/>
  <c r="D60" i="1" s="1"/>
  <c r="G60" i="1" s="1"/>
  <c r="F47" i="1"/>
  <c r="D47" i="1" s="1"/>
  <c r="G47" i="1" s="1"/>
  <c r="F68" i="1"/>
  <c r="D68" i="1" s="1"/>
  <c r="G68" i="1" s="1"/>
  <c r="F73" i="1"/>
  <c r="D73" i="1" s="1"/>
  <c r="G73" i="1" s="1"/>
  <c r="F31" i="1"/>
  <c r="D31" i="1" s="1"/>
  <c r="G31" i="1" s="1"/>
  <c r="F62" i="1"/>
  <c r="D62" i="1" s="1"/>
  <c r="G62" i="1" s="1"/>
  <c r="F49" i="1"/>
  <c r="D49" i="1" s="1"/>
  <c r="F76" i="1"/>
  <c r="D76" i="1" s="1"/>
  <c r="G76" i="1" s="1"/>
  <c r="D19" i="1"/>
  <c r="G19" i="1" s="1"/>
  <c r="F54" i="1"/>
  <c r="D54" i="1" s="1"/>
  <c r="G54" i="1" s="1"/>
  <c r="F95" i="1"/>
  <c r="D95" i="1" s="1"/>
  <c r="G95" i="1" s="1"/>
  <c r="D97" i="1"/>
  <c r="G97" i="1" s="1"/>
  <c r="D100" i="1" l="1"/>
  <c r="G49" i="1"/>
  <c r="G100" i="1"/>
</calcChain>
</file>

<file path=xl/sharedStrings.xml><?xml version="1.0" encoding="utf-8"?>
<sst xmlns="http://schemas.openxmlformats.org/spreadsheetml/2006/main" count="226" uniqueCount="146">
  <si>
    <t>Год постройки</t>
  </si>
  <si>
    <t>Площадь нежилых помещений МКД,кв.м</t>
  </si>
  <si>
    <t>Площадь лестничных клеток, тамбуров, кв.м.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</si>
  <si>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257 по ул. Кирова города Белогорск </t>
    </r>
  </si>
  <si>
    <t xml:space="preserve">Площадь подвальных помещений, кв.м.   </t>
  </si>
  <si>
    <t>Общая площадь жилых помещений МКД, кв.м.</t>
  </si>
  <si>
    <t xml:space="preserve">Отчет о выполненных работах и оказанных услугах по содержанию общего имущества </t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</si>
  <si>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2023 года</t>
    </r>
  </si>
  <si>
    <t>Планируемый срок капитального ремонта в соответствии с региональной программой</t>
  </si>
  <si>
    <t>2029-2031</t>
  </si>
  <si>
    <t>ВДИС</t>
  </si>
  <si>
    <t>2041-2043</t>
  </si>
  <si>
    <t>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</si>
  <si>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</si>
  <si>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</si>
  <si>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</si>
  <si>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</si>
  <si>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</si>
  <si>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</si>
  <si>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</si>
  <si>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</si>
  <si>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</si>
  <si>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</si>
  <si>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</si>
  <si>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</si>
  <si>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</si>
  <si>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по мере образования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</si>
  <si>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</si>
  <si>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</si>
  <si>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</si>
  <si>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</si>
  <si>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</si>
  <si>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в течение года</t>
  </si>
  <si>
    <t>7.</t>
  </si>
  <si>
    <t>8.</t>
  </si>
  <si>
    <t>Очистка козырьков над входами в подъезды и побелка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</si>
  <si>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</si>
  <si>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</si>
  <si>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</si>
  <si>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</si>
  <si>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</si>
  <si>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</si>
  <si>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</si>
  <si>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</si>
  <si>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</si>
  <si>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</si>
  <si>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</si>
  <si>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</si>
  <si>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</si>
  <si>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</si>
  <si>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</si>
  <si>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</si>
  <si>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Спил тополя, кронирование карагача</t>
  </si>
  <si>
    <t>1 раз в сезон</t>
  </si>
  <si>
    <t>Содержание в холодный период года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</si>
  <si>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</si>
  <si>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</si>
  <si>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</si>
  <si>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9.</t>
  </si>
  <si>
    <t>Очистка придомовой территории от наледи и льда</t>
  </si>
  <si>
    <t>10.</t>
  </si>
  <si>
    <t>1 раз в 2 дня – очистка от мусора</t>
  </si>
  <si>
    <t>11.</t>
  </si>
  <si>
    <t>Уборка крыльца и площадки перед входом в подъезд</t>
  </si>
  <si>
    <t>12.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</si>
  <si>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</si>
  <si>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</si>
  <si>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</si>
  <si>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</si>
  <si>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</si>
  <si>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</si>
  <si>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</si>
  <si>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</si>
  <si>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</si>
  <si>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</si>
  <si>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</si>
  <si>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</si>
  <si>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</si>
  <si>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</si>
  <si>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</si>
  <si>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</si>
  <si>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</si>
  <si>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</si>
  <si>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</si>
  <si>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</si>
  <si>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</si>
  <si>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</si>
  <si>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</si>
  <si>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</si>
  <si>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</si>
  <si>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</si>
  <si>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</si>
  <si>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</si>
  <si>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</si>
  <si>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</si>
  <si>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</si>
  <si>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</si>
  <si>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</si>
  <si>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</si>
  <si>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</si>
  <si>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</si>
  <si>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</si>
  <si>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</si>
  <si>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</si>
  <si>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</si>
  <si>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</si>
  <si>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</si>
  <si>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</si>
  <si>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</si>
  <si>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</si>
  <si>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</si>
  <si>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</si>
  <si>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</si>
  <si>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</si>
  <si>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</si>
  <si>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</si>
  <si>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</si>
  <si>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</si>
  <si>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</si>
  <si>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</si>
  <si>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</si>
  <si>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</si>
  <si>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13.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</si>
  <si>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</si>
  <si>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</si>
  <si>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</si>
  <si>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</si>
  <si>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</si>
  <si>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14.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</si>
  <si>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</si>
  <si>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</si>
  <si>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</si>
  <si>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Изготовление и установка световых окон в подвале 2 шт.</t>
  </si>
  <si>
    <t>Всего в месяц руб. за 1 кв.м.</t>
  </si>
  <si>
    <t>Плановая стоимость работ и услуг на  2023 г., руб.</t>
  </si>
  <si>
    <t>Фактическое выполнение работ и  услуг в 2023 г., руб.</t>
  </si>
  <si>
    <t>,</t>
  </si>
  <si>
    <t>Всего в год  за 1283,5 кв.м.</t>
  </si>
  <si>
    <t>Ремонт вентиляционных шахт 6 шт.</t>
  </si>
  <si>
    <t>Частичный ремонт коньковой доски-10 пм</t>
  </si>
  <si>
    <t>Частичная замена шифера на крыше-25 м2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</si>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</sst>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1" fillId="0" borderId="0" xfId="1" applyFont="1" applyAlignment="1">
      <alignment horizontal="center"/>
    </xf>
    <xf numFmtId="0" fontId="1" fillId="0" borderId="0" xfId="1" applyFont="1"/>
    <xf numFmtId="2" fontId="1" fillId="0" borderId="0" xfId="1" applyNumberFormat="1" applyFont="1" applyFill="1" applyAlignment="1">
      <alignment horizontal="right"/>
    </xf>
    <xf numFmtId="1" fontId="1" fillId="0" borderId="0" xfId="1" applyNumberFormat="1" applyFont="1" applyFill="1" applyAlignment="1">
      <alignment horizontal="center"/>
    </xf>
    <xf numFmtId="4" fontId="1" fillId="0" borderId="0" xfId="0" applyNumberFormat="1" applyFont="1"/>
    <xf numFmtId="0" fontId="1" fillId="0" borderId="0" xfId="0" applyFont="1"/>
    <xf numFmtId="2" fontId="1" fillId="0" borderId="0" xfId="1" applyNumberFormat="1" applyFont="1" applyFill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2" fontId="1" fillId="0" borderId="0" xfId="1" applyNumberFormat="1" applyFont="1" applyFill="1" applyAlignment="1">
      <alignment horizontal="left"/>
    </xf>
    <xf numFmtId="0" fontId="1" fillId="0" borderId="0" xfId="0" applyFont="1" applyAlignment="1">
      <alignment horizontal="left"/>
    </xf>
    <xf numFmtId="2" fontId="1" fillId="2" borderId="0" xfId="1" applyNumberFormat="1" applyFont="1" applyFill="1" applyAlignment="1">
      <alignment horizontal="center"/>
    </xf>
    <xf numFmtId="0" fontId="3" fillId="0" borderId="0" xfId="1" applyFont="1" applyAlignment="1"/>
    <xf numFmtId="0" fontId="1" fillId="0" borderId="0" xfId="1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0" fillId="0" borderId="0" xfId="0" applyBorder="1"/>
    <xf numFmtId="0" fontId="5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4" fontId="0" fillId="0" borderId="0" xfId="0" applyNumberFormat="1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/>
    <xf numFmtId="2" fontId="3" fillId="0" borderId="0" xfId="1" applyNumberFormat="1" applyFont="1" applyFill="1" applyAlignment="1"/>
    <xf numFmtId="0" fontId="1" fillId="0" borderId="0" xfId="0" applyFont="1" applyFill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top" wrapText="1"/>
    </xf>
    <xf numFmtId="4" fontId="8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1" fillId="2" borderId="0" xfId="1" applyNumberFormat="1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I100"/>
  <sheetViews>
    <sheetView tabSelected="1" zoomScaleNormal="100" workbookViewId="0">
      <selection activeCell="G11" sqref="G11"/>
    </sheetView>
  </sheetViews>
  <sheetFormatPr defaultRowHeight="13.2" x14ac:dyDescent="0.25"/>
  <cols>
    <col min="1" max="1" width="6" style="9" customWidth="1"/>
    <col min="2" max="2" width="44.33203125" style="11" customWidth="1"/>
    <col min="3" max="3" width="18" style="6" customWidth="1"/>
    <col min="4" max="4" width="13.33203125" style="5" customWidth="1"/>
    <col min="5" max="5" width="10.88671875" style="5" hidden="1" customWidth="1"/>
    <col min="6" max="6" width="16.109375" style="6" hidden="1" customWidth="1"/>
    <col min="7" max="7" width="12" style="6" customWidth="1"/>
    <col min="8" max="16384" width="8.88671875" style="6"/>
  </cols>
  <sheetData>
    <row r="1" spans="1:7" s="2" customFormat="1" x14ac:dyDescent="0.25">
      <c r="A1" s="1"/>
      <c r="B1" s="13" t="s">
        <v>6</v>
      </c>
      <c r="C1" s="13"/>
      <c r="D1" s="13"/>
      <c r="E1" s="13"/>
    </row>
    <row r="2" spans="1:7" s="2" customFormat="1" x14ac:dyDescent="0.25">
      <c r="A2" s="1"/>
      <c r="B2" s="31" t="s">
        <v>3</v>
      </c>
      <c r="C2" s="32"/>
      <c r="D2" s="32"/>
      <c r="E2" s="32"/>
    </row>
    <row r="3" spans="1:7" s="2" customFormat="1" x14ac:dyDescent="0.25">
      <c r="A3" s="1"/>
      <c r="B3" s="33" t="s">
        <v>7</v>
      </c>
      <c r="C3" s="33"/>
      <c r="D3" s="33"/>
      <c r="E3" s="33"/>
    </row>
    <row r="4" spans="1:7" s="2" customFormat="1" ht="18" customHeight="1" x14ac:dyDescent="0.25">
      <c r="A4" s="1"/>
      <c r="B4" s="10"/>
      <c r="C4" s="3" t="s">
        <v>0</v>
      </c>
      <c r="D4" s="4">
        <v>1964</v>
      </c>
    </row>
    <row r="5" spans="1:7" s="2" customFormat="1" ht="18" customHeight="1" x14ac:dyDescent="0.25">
      <c r="A5" s="1"/>
      <c r="B5" s="34" t="s">
        <v>8</v>
      </c>
      <c r="C5" s="34"/>
      <c r="D5" s="4" t="s">
        <v>9</v>
      </c>
      <c r="G5" s="2" t="s">
        <v>10</v>
      </c>
    </row>
    <row r="6" spans="1:7" s="2" customFormat="1" ht="31.2" customHeight="1" x14ac:dyDescent="0.25">
      <c r="A6" s="1"/>
      <c r="B6" s="34"/>
      <c r="C6" s="34"/>
      <c r="D6" s="4" t="s">
        <v>11</v>
      </c>
      <c r="G6" s="14" t="s">
        <v>12</v>
      </c>
    </row>
    <row r="7" spans="1:7" s="2" customFormat="1" x14ac:dyDescent="0.25">
      <c r="A7" s="1"/>
      <c r="B7" s="10"/>
      <c r="C7" s="3" t="s">
        <v>141</v>
      </c>
      <c r="D7" s="4">
        <v>4</v>
      </c>
    </row>
    <row r="8" spans="1:7" s="2" customFormat="1" x14ac:dyDescent="0.25">
      <c r="A8" s="1"/>
      <c r="B8" s="10"/>
      <c r="C8" s="3" t="s">
        <v>142</v>
      </c>
      <c r="D8" s="4">
        <v>2</v>
      </c>
    </row>
    <row r="9" spans="1:7" s="2" customFormat="1" x14ac:dyDescent="0.25">
      <c r="A9" s="1"/>
      <c r="B9" s="10"/>
      <c r="C9" s="3" t="s">
        <v>143</v>
      </c>
      <c r="D9" s="4">
        <v>28</v>
      </c>
    </row>
    <row r="10" spans="1:7" s="2" customFormat="1" x14ac:dyDescent="0.25">
      <c r="A10" s="1"/>
      <c r="B10" s="10"/>
      <c r="C10" s="3" t="s">
        <v>144</v>
      </c>
      <c r="D10" s="4">
        <v>1</v>
      </c>
    </row>
    <row r="11" spans="1:7" s="2" customFormat="1" x14ac:dyDescent="0.25">
      <c r="A11" s="1"/>
      <c r="B11" s="10"/>
      <c r="C11" s="3" t="s">
        <v>5</v>
      </c>
      <c r="D11" s="12">
        <v>1133.2</v>
      </c>
    </row>
    <row r="12" spans="1:7" s="2" customFormat="1" x14ac:dyDescent="0.25">
      <c r="A12" s="1"/>
      <c r="B12" s="10"/>
      <c r="C12" s="8" t="s">
        <v>1</v>
      </c>
      <c r="D12" s="7">
        <v>150.30000000000001</v>
      </c>
    </row>
    <row r="13" spans="1:7" s="2" customFormat="1" x14ac:dyDescent="0.25">
      <c r="A13" s="1"/>
      <c r="B13" s="10"/>
      <c r="C13" s="3" t="s">
        <v>2</v>
      </c>
      <c r="D13" s="7">
        <v>93.2</v>
      </c>
    </row>
    <row r="14" spans="1:7" x14ac:dyDescent="0.25">
      <c r="C14" s="3" t="s">
        <v>4</v>
      </c>
      <c r="D14" s="12">
        <v>260.8</v>
      </c>
    </row>
    <row r="15" spans="1:7" x14ac:dyDescent="0.25">
      <c r="C15" s="3" t="s">
        <v>145</v>
      </c>
      <c r="D15" s="53">
        <f>4857+229</f>
        <v>5086</v>
      </c>
    </row>
    <row r="16" spans="1:7" ht="15" customHeight="1" x14ac:dyDescent="0.25">
      <c r="B16" s="30"/>
      <c r="C16" s="30"/>
      <c r="D16" s="30"/>
      <c r="E16" s="30"/>
    </row>
    <row r="17" spans="1:9" customFormat="1" ht="61.2" customHeight="1" x14ac:dyDescent="0.3">
      <c r="A17" s="15" t="s">
        <v>13</v>
      </c>
      <c r="B17" s="15" t="s">
        <v>14</v>
      </c>
      <c r="C17" s="15" t="s">
        <v>15</v>
      </c>
      <c r="D17" s="15" t="s">
        <v>134</v>
      </c>
      <c r="E17" s="15" t="s">
        <v>16</v>
      </c>
      <c r="F17" s="15"/>
      <c r="G17" s="15" t="s">
        <v>135</v>
      </c>
      <c r="H17" s="6"/>
      <c r="I17" s="6"/>
    </row>
    <row r="18" spans="1:9" customFormat="1" ht="14.4" x14ac:dyDescent="0.3">
      <c r="A18" s="35" t="s">
        <v>17</v>
      </c>
      <c r="B18" s="35"/>
      <c r="C18" s="35"/>
      <c r="D18" s="35"/>
      <c r="E18" s="35"/>
      <c r="F18" s="17"/>
    </row>
    <row r="19" spans="1:9" customFormat="1" ht="92.4" x14ac:dyDescent="0.3">
      <c r="A19" s="15" t="s">
        <v>18</v>
      </c>
      <c r="B19" s="18" t="s">
        <v>19</v>
      </c>
      <c r="C19" s="15" t="s">
        <v>20</v>
      </c>
      <c r="D19" s="36">
        <f>E19*F19*12</f>
        <v>17250.240000000002</v>
      </c>
      <c r="E19" s="38">
        <v>1.1200000000000001</v>
      </c>
      <c r="F19" s="40">
        <f>D11+D12</f>
        <v>1283.5</v>
      </c>
      <c r="G19" s="36">
        <f>D19</f>
        <v>17250.240000000002</v>
      </c>
    </row>
    <row r="20" spans="1:9" customFormat="1" ht="39.6" x14ac:dyDescent="0.3">
      <c r="A20" s="15" t="s">
        <v>21</v>
      </c>
      <c r="B20" s="18" t="s">
        <v>22</v>
      </c>
      <c r="C20" s="15" t="s">
        <v>23</v>
      </c>
      <c r="D20" s="36"/>
      <c r="E20" s="38"/>
      <c r="F20" s="41"/>
      <c r="G20" s="36"/>
    </row>
    <row r="21" spans="1:9" customFormat="1" ht="26.4" x14ac:dyDescent="0.3">
      <c r="A21" s="15" t="s">
        <v>24</v>
      </c>
      <c r="B21" s="18" t="s">
        <v>25</v>
      </c>
      <c r="C21" s="15" t="s">
        <v>26</v>
      </c>
      <c r="D21" s="36"/>
      <c r="E21" s="38"/>
      <c r="F21" s="41"/>
      <c r="G21" s="36"/>
    </row>
    <row r="22" spans="1:9" customFormat="1" ht="39.6" x14ac:dyDescent="0.3">
      <c r="A22" s="15" t="s">
        <v>27</v>
      </c>
      <c r="B22" s="18" t="s">
        <v>28</v>
      </c>
      <c r="C22" s="15" t="s">
        <v>23</v>
      </c>
      <c r="D22" s="36"/>
      <c r="E22" s="38"/>
      <c r="F22" s="41"/>
      <c r="G22" s="36"/>
    </row>
    <row r="23" spans="1:9" customFormat="1" ht="52.8" x14ac:dyDescent="0.3">
      <c r="A23" s="15" t="s">
        <v>29</v>
      </c>
      <c r="B23" s="18" t="s">
        <v>30</v>
      </c>
      <c r="C23" s="15" t="s">
        <v>23</v>
      </c>
      <c r="D23" s="36"/>
      <c r="E23" s="38"/>
      <c r="F23" s="41"/>
      <c r="G23" s="36"/>
    </row>
    <row r="24" spans="1:9" customFormat="1" ht="14.4" x14ac:dyDescent="0.3">
      <c r="A24" s="15" t="s">
        <v>31</v>
      </c>
      <c r="B24" s="19" t="s">
        <v>139</v>
      </c>
      <c r="C24" s="15" t="s">
        <v>32</v>
      </c>
      <c r="D24" s="36"/>
      <c r="E24" s="38"/>
      <c r="F24" s="41"/>
      <c r="G24" s="36"/>
    </row>
    <row r="25" spans="1:9" customFormat="1" ht="14.4" x14ac:dyDescent="0.3">
      <c r="A25" s="15" t="s">
        <v>33</v>
      </c>
      <c r="B25" s="19" t="s">
        <v>140</v>
      </c>
      <c r="C25" s="15" t="s">
        <v>32</v>
      </c>
      <c r="D25" s="36"/>
      <c r="E25" s="38"/>
      <c r="F25" s="41"/>
      <c r="G25" s="36"/>
    </row>
    <row r="26" spans="1:9" customFormat="1" ht="15" customHeight="1" x14ac:dyDescent="0.3">
      <c r="A26" s="15" t="s">
        <v>34</v>
      </c>
      <c r="B26" s="19" t="s">
        <v>35</v>
      </c>
      <c r="C26" s="15" t="s">
        <v>23</v>
      </c>
      <c r="D26" s="37"/>
      <c r="E26" s="39"/>
      <c r="F26" s="42"/>
      <c r="G26" s="37"/>
    </row>
    <row r="27" spans="1:9" customFormat="1" ht="14.4" x14ac:dyDescent="0.3">
      <c r="A27" s="35" t="s">
        <v>136</v>
      </c>
      <c r="B27" s="35"/>
      <c r="C27" s="35"/>
      <c r="D27" s="35"/>
      <c r="E27" s="35"/>
      <c r="F27" s="17"/>
    </row>
    <row r="28" spans="1:9" customFormat="1" ht="26.4" x14ac:dyDescent="0.3">
      <c r="A28" s="15" t="s">
        <v>18</v>
      </c>
      <c r="B28" s="18" t="s">
        <v>36</v>
      </c>
      <c r="C28" s="15" t="s">
        <v>37</v>
      </c>
      <c r="D28" s="36">
        <f>E28*F28*12</f>
        <v>21254.76</v>
      </c>
      <c r="E28" s="38">
        <v>1.38</v>
      </c>
      <c r="F28" s="41">
        <f>F19</f>
        <v>1283.5</v>
      </c>
      <c r="G28" s="36">
        <f>D28</f>
        <v>21254.76</v>
      </c>
    </row>
    <row r="29" spans="1:9" customFormat="1" ht="26.4" x14ac:dyDescent="0.3">
      <c r="A29" s="15" t="s">
        <v>21</v>
      </c>
      <c r="B29" s="18" t="s">
        <v>38</v>
      </c>
      <c r="C29" s="15" t="s">
        <v>39</v>
      </c>
      <c r="D29" s="36"/>
      <c r="E29" s="38"/>
      <c r="F29" s="41"/>
      <c r="G29" s="36"/>
    </row>
    <row r="30" spans="1:9" customFormat="1" ht="79.2" x14ac:dyDescent="0.3">
      <c r="A30" s="15" t="s">
        <v>24</v>
      </c>
      <c r="B30" s="18" t="s">
        <v>40</v>
      </c>
      <c r="C30" s="15" t="s">
        <v>39</v>
      </c>
      <c r="D30" s="36"/>
      <c r="E30" s="38"/>
      <c r="F30" s="41"/>
      <c r="G30" s="36"/>
    </row>
    <row r="31" spans="1:9" customFormat="1" ht="26.4" x14ac:dyDescent="0.3">
      <c r="A31" s="15" t="s">
        <v>27</v>
      </c>
      <c r="B31" s="18" t="s">
        <v>41</v>
      </c>
      <c r="C31" s="15" t="s">
        <v>23</v>
      </c>
      <c r="D31" s="20">
        <f>E31*F31*12</f>
        <v>4158.54</v>
      </c>
      <c r="E31" s="15">
        <v>0.27</v>
      </c>
      <c r="F31" s="21">
        <f>F19</f>
        <v>1283.5</v>
      </c>
      <c r="G31" s="20">
        <f>D31</f>
        <v>4158.54</v>
      </c>
    </row>
    <row r="32" spans="1:9" customFormat="1" ht="14.4" x14ac:dyDescent="0.3">
      <c r="A32" s="35" t="s">
        <v>42</v>
      </c>
      <c r="B32" s="35"/>
      <c r="C32" s="35"/>
      <c r="D32" s="35"/>
      <c r="E32" s="35"/>
      <c r="F32" s="17"/>
    </row>
    <row r="33" spans="1:7" customFormat="1" ht="14.4" x14ac:dyDescent="0.3">
      <c r="A33" s="43" t="s">
        <v>43</v>
      </c>
      <c r="B33" s="43"/>
      <c r="C33" s="43"/>
      <c r="D33" s="36">
        <f>E33*F33*12</f>
        <v>63148.2</v>
      </c>
      <c r="E33" s="38">
        <v>4.0999999999999996</v>
      </c>
      <c r="F33" s="41">
        <f>F19</f>
        <v>1283.5</v>
      </c>
      <c r="G33" s="36">
        <f>D33</f>
        <v>63148.2</v>
      </c>
    </row>
    <row r="34" spans="1:7" customFormat="1" ht="14.4" x14ac:dyDescent="0.3">
      <c r="A34" s="15" t="s">
        <v>18</v>
      </c>
      <c r="B34" s="18" t="s">
        <v>44</v>
      </c>
      <c r="C34" s="15" t="s">
        <v>45</v>
      </c>
      <c r="D34" s="36"/>
      <c r="E34" s="38"/>
      <c r="F34" s="41"/>
      <c r="G34" s="36"/>
    </row>
    <row r="35" spans="1:7" customFormat="1" ht="54.6" customHeight="1" x14ac:dyDescent="0.3">
      <c r="A35" s="15" t="s">
        <v>21</v>
      </c>
      <c r="B35" s="18" t="s">
        <v>46</v>
      </c>
      <c r="C35" s="15" t="s">
        <v>47</v>
      </c>
      <c r="D35" s="36"/>
      <c r="E35" s="38"/>
      <c r="F35" s="41"/>
      <c r="G35" s="36"/>
    </row>
    <row r="36" spans="1:7" customFormat="1" ht="14.4" x14ac:dyDescent="0.3">
      <c r="A36" s="15" t="s">
        <v>24</v>
      </c>
      <c r="B36" s="18" t="s">
        <v>48</v>
      </c>
      <c r="C36" s="15" t="s">
        <v>49</v>
      </c>
      <c r="D36" s="36"/>
      <c r="E36" s="38"/>
      <c r="F36" s="41"/>
      <c r="G36" s="36"/>
    </row>
    <row r="37" spans="1:7" customFormat="1" ht="26.4" x14ac:dyDescent="0.3">
      <c r="A37" s="15" t="s">
        <v>27</v>
      </c>
      <c r="B37" s="18" t="s">
        <v>50</v>
      </c>
      <c r="C37" s="15" t="s">
        <v>51</v>
      </c>
      <c r="D37" s="36"/>
      <c r="E37" s="38"/>
      <c r="F37" s="41"/>
      <c r="G37" s="36"/>
    </row>
    <row r="38" spans="1:7" customFormat="1" ht="14.4" x14ac:dyDescent="0.3">
      <c r="A38" s="15" t="s">
        <v>29</v>
      </c>
      <c r="B38" s="18" t="s">
        <v>52</v>
      </c>
      <c r="C38" s="15" t="s">
        <v>53</v>
      </c>
      <c r="D38" s="36"/>
      <c r="E38" s="38"/>
      <c r="F38" s="41"/>
      <c r="G38" s="36"/>
    </row>
    <row r="39" spans="1:7" customFormat="1" ht="14.4" x14ac:dyDescent="0.3">
      <c r="A39" s="43" t="s">
        <v>54</v>
      </c>
      <c r="B39" s="43"/>
      <c r="C39" s="43"/>
      <c r="D39" s="36"/>
      <c r="E39" s="38"/>
      <c r="F39" s="41"/>
      <c r="G39" s="36"/>
    </row>
    <row r="40" spans="1:7" customFormat="1" ht="26.4" x14ac:dyDescent="0.3">
      <c r="A40" s="15" t="s">
        <v>31</v>
      </c>
      <c r="B40" s="18" t="s">
        <v>55</v>
      </c>
      <c r="C40" s="15" t="s">
        <v>26</v>
      </c>
      <c r="D40" s="36"/>
      <c r="E40" s="38"/>
      <c r="F40" s="41"/>
      <c r="G40" s="36"/>
    </row>
    <row r="41" spans="1:7" customFormat="1" ht="39.6" x14ac:dyDescent="0.3">
      <c r="A41" s="15" t="s">
        <v>33</v>
      </c>
      <c r="B41" s="18" t="s">
        <v>56</v>
      </c>
      <c r="C41" s="15" t="s">
        <v>26</v>
      </c>
      <c r="D41" s="36"/>
      <c r="E41" s="38"/>
      <c r="F41" s="41"/>
      <c r="G41" s="36"/>
    </row>
    <row r="42" spans="1:7" customFormat="1" ht="39.6" x14ac:dyDescent="0.3">
      <c r="A42" s="15" t="s">
        <v>34</v>
      </c>
      <c r="B42" s="18" t="s">
        <v>57</v>
      </c>
      <c r="C42" s="15" t="s">
        <v>45</v>
      </c>
      <c r="D42" s="36"/>
      <c r="E42" s="38"/>
      <c r="F42" s="41"/>
      <c r="G42" s="36"/>
    </row>
    <row r="43" spans="1:7" customFormat="1" ht="14.4" x14ac:dyDescent="0.3">
      <c r="A43" s="15" t="s">
        <v>58</v>
      </c>
      <c r="B43" s="18" t="s">
        <v>59</v>
      </c>
      <c r="C43" s="15" t="s">
        <v>45</v>
      </c>
      <c r="D43" s="36"/>
      <c r="E43" s="38"/>
      <c r="F43" s="41"/>
      <c r="G43" s="36"/>
    </row>
    <row r="44" spans="1:7" customFormat="1" ht="26.4" x14ac:dyDescent="0.3">
      <c r="A44" s="15" t="s">
        <v>60</v>
      </c>
      <c r="B44" s="18" t="s">
        <v>46</v>
      </c>
      <c r="C44" s="15" t="s">
        <v>61</v>
      </c>
      <c r="D44" s="36"/>
      <c r="E44" s="38"/>
      <c r="F44" s="41"/>
      <c r="G44" s="36"/>
    </row>
    <row r="45" spans="1:7" customFormat="1" ht="14.4" x14ac:dyDescent="0.3">
      <c r="A45" s="15" t="s">
        <v>62</v>
      </c>
      <c r="B45" s="18" t="s">
        <v>63</v>
      </c>
      <c r="C45" s="15" t="s">
        <v>45</v>
      </c>
      <c r="D45" s="36"/>
      <c r="E45" s="38"/>
      <c r="F45" s="41"/>
      <c r="G45" s="36"/>
    </row>
    <row r="46" spans="1:7" customFormat="1" ht="14.4" x14ac:dyDescent="0.3">
      <c r="A46" s="38"/>
      <c r="B46" s="38"/>
      <c r="C46" s="38"/>
      <c r="D46" s="38"/>
      <c r="E46" s="38"/>
      <c r="F46" s="17"/>
    </row>
    <row r="47" spans="1:7" customFormat="1" ht="39.6" x14ac:dyDescent="0.3">
      <c r="A47" s="15" t="s">
        <v>64</v>
      </c>
      <c r="B47" s="18" t="s">
        <v>65</v>
      </c>
      <c r="C47" s="15" t="s">
        <v>66</v>
      </c>
      <c r="D47" s="20">
        <f>E47*F47*12</f>
        <v>10935.42</v>
      </c>
      <c r="E47" s="15">
        <v>0.71</v>
      </c>
      <c r="F47" s="21">
        <f>F19</f>
        <v>1283.5</v>
      </c>
      <c r="G47" s="20">
        <f>D47</f>
        <v>10935.42</v>
      </c>
    </row>
    <row r="48" spans="1:7" customFormat="1" ht="14.4" x14ac:dyDescent="0.3">
      <c r="A48" s="35" t="s">
        <v>67</v>
      </c>
      <c r="B48" s="35"/>
      <c r="C48" s="35"/>
      <c r="D48" s="35"/>
      <c r="E48" s="35"/>
      <c r="F48" s="17"/>
    </row>
    <row r="49" spans="1:7" customFormat="1" ht="14.4" x14ac:dyDescent="0.3">
      <c r="A49" s="43" t="s">
        <v>68</v>
      </c>
      <c r="B49" s="43"/>
      <c r="C49" s="43"/>
      <c r="D49" s="36">
        <f>E49*F49*12</f>
        <v>10627.38</v>
      </c>
      <c r="E49" s="44">
        <v>0.69</v>
      </c>
      <c r="F49" s="40">
        <f>F19</f>
        <v>1283.5</v>
      </c>
      <c r="G49" s="36">
        <f>D49</f>
        <v>10627.38</v>
      </c>
    </row>
    <row r="50" spans="1:7" customFormat="1" ht="92.4" x14ac:dyDescent="0.3">
      <c r="A50" s="15" t="s">
        <v>18</v>
      </c>
      <c r="B50" s="18" t="s">
        <v>69</v>
      </c>
      <c r="C50" s="15" t="s">
        <v>70</v>
      </c>
      <c r="D50" s="36"/>
      <c r="E50" s="44"/>
      <c r="F50" s="40"/>
      <c r="G50" s="36"/>
    </row>
    <row r="51" spans="1:7" customFormat="1" ht="51.75" customHeight="1" x14ac:dyDescent="0.3">
      <c r="A51" s="15" t="s">
        <v>21</v>
      </c>
      <c r="B51" s="18" t="s">
        <v>71</v>
      </c>
      <c r="C51" s="15" t="s">
        <v>70</v>
      </c>
      <c r="D51" s="36"/>
      <c r="E51" s="44"/>
      <c r="F51" s="40"/>
      <c r="G51" s="36"/>
    </row>
    <row r="52" spans="1:7" customFormat="1" ht="14.4" x14ac:dyDescent="0.3">
      <c r="A52" s="15" t="s">
        <v>24</v>
      </c>
      <c r="B52" s="22" t="s">
        <v>72</v>
      </c>
      <c r="C52" s="23" t="s">
        <v>23</v>
      </c>
      <c r="D52" s="36"/>
      <c r="E52" s="44"/>
      <c r="F52" s="40"/>
      <c r="G52" s="36"/>
    </row>
    <row r="53" spans="1:7" customFormat="1" ht="26.4" x14ac:dyDescent="0.3">
      <c r="A53" s="15" t="s">
        <v>27</v>
      </c>
      <c r="B53" s="18" t="s">
        <v>73</v>
      </c>
      <c r="C53" s="15" t="s">
        <v>74</v>
      </c>
      <c r="D53" s="36"/>
      <c r="E53" s="44"/>
      <c r="F53" s="40"/>
      <c r="G53" s="36"/>
    </row>
    <row r="54" spans="1:7" customFormat="1" ht="14.4" x14ac:dyDescent="0.3">
      <c r="A54" s="43" t="s">
        <v>75</v>
      </c>
      <c r="B54" s="43"/>
      <c r="C54" s="43"/>
      <c r="D54" s="36">
        <f>E54*F54*12</f>
        <v>9703.26</v>
      </c>
      <c r="E54" s="44">
        <v>0.63</v>
      </c>
      <c r="F54" s="40">
        <f>F19</f>
        <v>1283.5</v>
      </c>
      <c r="G54" s="36">
        <f>D54</f>
        <v>9703.26</v>
      </c>
    </row>
    <row r="55" spans="1:7" customFormat="1" ht="66" x14ac:dyDescent="0.3">
      <c r="A55" s="15" t="s">
        <v>18</v>
      </c>
      <c r="B55" s="18" t="s">
        <v>76</v>
      </c>
      <c r="C55" s="15" t="s">
        <v>70</v>
      </c>
      <c r="D55" s="36"/>
      <c r="E55" s="44"/>
      <c r="F55" s="40"/>
      <c r="G55" s="36"/>
    </row>
    <row r="56" spans="1:7" customFormat="1" ht="39.6" x14ac:dyDescent="0.3">
      <c r="A56" s="15" t="s">
        <v>21</v>
      </c>
      <c r="B56" s="18" t="s">
        <v>77</v>
      </c>
      <c r="C56" s="15" t="s">
        <v>23</v>
      </c>
      <c r="D56" s="36"/>
      <c r="E56" s="44"/>
      <c r="F56" s="40"/>
      <c r="G56" s="36"/>
    </row>
    <row r="57" spans="1:7" customFormat="1" ht="66" x14ac:dyDescent="0.3">
      <c r="A57" s="15" t="s">
        <v>24</v>
      </c>
      <c r="B57" s="18" t="s">
        <v>78</v>
      </c>
      <c r="C57" s="15" t="s">
        <v>70</v>
      </c>
      <c r="D57" s="36"/>
      <c r="E57" s="44"/>
      <c r="F57" s="40"/>
      <c r="G57" s="36"/>
    </row>
    <row r="58" spans="1:7" customFormat="1" ht="14.4" x14ac:dyDescent="0.3">
      <c r="A58" s="15" t="s">
        <v>27</v>
      </c>
      <c r="B58" s="18" t="s">
        <v>72</v>
      </c>
      <c r="C58" s="15" t="s">
        <v>23</v>
      </c>
      <c r="D58" s="36"/>
      <c r="E58" s="44"/>
      <c r="F58" s="40"/>
      <c r="G58" s="36"/>
    </row>
    <row r="59" spans="1:7" customFormat="1" ht="26.4" x14ac:dyDescent="0.3">
      <c r="A59" s="15" t="s">
        <v>29</v>
      </c>
      <c r="B59" s="18" t="s">
        <v>73</v>
      </c>
      <c r="C59" s="15" t="s">
        <v>79</v>
      </c>
      <c r="D59" s="36"/>
      <c r="E59" s="44"/>
      <c r="F59" s="40"/>
      <c r="G59" s="36"/>
    </row>
    <row r="60" spans="1:7" customFormat="1" ht="14.4" x14ac:dyDescent="0.3">
      <c r="A60" s="43" t="s">
        <v>80</v>
      </c>
      <c r="B60" s="43"/>
      <c r="C60" s="43"/>
      <c r="D60" s="36">
        <f>E60*F60*12</f>
        <v>9703.26</v>
      </c>
      <c r="E60" s="44">
        <v>0.63</v>
      </c>
      <c r="F60" s="40">
        <f>F19</f>
        <v>1283.5</v>
      </c>
      <c r="G60" s="36">
        <f>D60</f>
        <v>9703.26</v>
      </c>
    </row>
    <row r="61" spans="1:7" customFormat="1" ht="39.6" x14ac:dyDescent="0.3">
      <c r="A61" s="15" t="s">
        <v>18</v>
      </c>
      <c r="B61" s="18" t="s">
        <v>81</v>
      </c>
      <c r="C61" s="15" t="s">
        <v>79</v>
      </c>
      <c r="D61" s="36"/>
      <c r="E61" s="44"/>
      <c r="F61" s="40"/>
      <c r="G61" s="36"/>
    </row>
    <row r="62" spans="1:7" customFormat="1" ht="14.4" x14ac:dyDescent="0.3">
      <c r="A62" s="43" t="s">
        <v>82</v>
      </c>
      <c r="B62" s="43"/>
      <c r="C62" s="43"/>
      <c r="D62" s="36">
        <f>E62*F62*12</f>
        <v>28031.640000000003</v>
      </c>
      <c r="E62" s="38">
        <v>1.82</v>
      </c>
      <c r="F62" s="41">
        <f>F19</f>
        <v>1283.5</v>
      </c>
      <c r="G62" s="36">
        <f>D62</f>
        <v>28031.640000000003</v>
      </c>
    </row>
    <row r="63" spans="1:7" customFormat="1" ht="41.25" customHeight="1" x14ac:dyDescent="0.3">
      <c r="A63" s="15" t="s">
        <v>18</v>
      </c>
      <c r="B63" s="18" t="s">
        <v>83</v>
      </c>
      <c r="C63" s="15" t="s">
        <v>23</v>
      </c>
      <c r="D63" s="36"/>
      <c r="E63" s="38"/>
      <c r="F63" s="41"/>
      <c r="G63" s="36"/>
    </row>
    <row r="64" spans="1:7" customFormat="1" ht="27" customHeight="1" x14ac:dyDescent="0.3">
      <c r="A64" s="15" t="s">
        <v>21</v>
      </c>
      <c r="B64" s="24" t="s">
        <v>84</v>
      </c>
      <c r="C64" s="15" t="s">
        <v>79</v>
      </c>
      <c r="D64" s="36"/>
      <c r="E64" s="38"/>
      <c r="F64" s="41"/>
      <c r="G64" s="36"/>
    </row>
    <row r="65" spans="1:7" customFormat="1" ht="14.4" x14ac:dyDescent="0.3">
      <c r="A65" s="15" t="s">
        <v>24</v>
      </c>
      <c r="B65" s="18" t="s">
        <v>85</v>
      </c>
      <c r="C65" s="15" t="s">
        <v>23</v>
      </c>
      <c r="D65" s="36"/>
      <c r="E65" s="38"/>
      <c r="F65" s="41"/>
      <c r="G65" s="36"/>
    </row>
    <row r="66" spans="1:7" customFormat="1" ht="39.6" x14ac:dyDescent="0.3">
      <c r="A66" s="15" t="s">
        <v>27</v>
      </c>
      <c r="B66" s="18" t="s">
        <v>77</v>
      </c>
      <c r="C66" s="15" t="s">
        <v>23</v>
      </c>
      <c r="D66" s="36"/>
      <c r="E66" s="38"/>
      <c r="F66" s="41"/>
      <c r="G66" s="36"/>
    </row>
    <row r="67" spans="1:7" customFormat="1" ht="52.8" x14ac:dyDescent="0.3">
      <c r="A67" s="15" t="s">
        <v>29</v>
      </c>
      <c r="B67" s="18" t="s">
        <v>86</v>
      </c>
      <c r="C67" s="15" t="s">
        <v>79</v>
      </c>
      <c r="D67" s="36"/>
      <c r="E67" s="38"/>
      <c r="F67" s="41"/>
      <c r="G67" s="36"/>
    </row>
    <row r="68" spans="1:7" customFormat="1" ht="14.4" x14ac:dyDescent="0.3">
      <c r="A68" s="43" t="s">
        <v>87</v>
      </c>
      <c r="B68" s="43"/>
      <c r="C68" s="43"/>
      <c r="D68" s="36">
        <f>E68*F68*12</f>
        <v>16788.18</v>
      </c>
      <c r="E68" s="44">
        <v>1.0900000000000001</v>
      </c>
      <c r="F68" s="40">
        <f>F19</f>
        <v>1283.5</v>
      </c>
      <c r="G68" s="36">
        <f>D68</f>
        <v>16788.18</v>
      </c>
    </row>
    <row r="69" spans="1:7" customFormat="1" ht="66" x14ac:dyDescent="0.3">
      <c r="A69" s="15" t="s">
        <v>18</v>
      </c>
      <c r="B69" s="18" t="s">
        <v>88</v>
      </c>
      <c r="C69" s="15" t="s">
        <v>23</v>
      </c>
      <c r="D69" s="36"/>
      <c r="E69" s="44"/>
      <c r="F69" s="40"/>
      <c r="G69" s="36"/>
    </row>
    <row r="70" spans="1:7" customFormat="1" ht="65.25" customHeight="1" x14ac:dyDescent="0.3">
      <c r="A70" s="15" t="s">
        <v>21</v>
      </c>
      <c r="B70" s="18" t="s">
        <v>89</v>
      </c>
      <c r="C70" s="15" t="s">
        <v>79</v>
      </c>
      <c r="D70" s="36"/>
      <c r="E70" s="44"/>
      <c r="F70" s="40"/>
      <c r="G70" s="36"/>
    </row>
    <row r="71" spans="1:7" customFormat="1" ht="39.6" x14ac:dyDescent="0.3">
      <c r="A71" s="15" t="s">
        <v>24</v>
      </c>
      <c r="B71" s="18" t="s">
        <v>90</v>
      </c>
      <c r="C71" s="16" t="s">
        <v>79</v>
      </c>
      <c r="D71" s="36"/>
      <c r="E71" s="44"/>
      <c r="F71" s="40"/>
      <c r="G71" s="36"/>
    </row>
    <row r="72" spans="1:7" customFormat="1" ht="14.4" x14ac:dyDescent="0.3">
      <c r="A72" s="43" t="s">
        <v>91</v>
      </c>
      <c r="B72" s="43"/>
      <c r="C72" s="43"/>
      <c r="D72" s="43"/>
      <c r="E72" s="43"/>
      <c r="F72" s="17"/>
    </row>
    <row r="73" spans="1:7" customFormat="1" ht="66" x14ac:dyDescent="0.3">
      <c r="A73" s="15" t="s">
        <v>18</v>
      </c>
      <c r="B73" s="18" t="s">
        <v>92</v>
      </c>
      <c r="C73" s="16" t="s">
        <v>74</v>
      </c>
      <c r="D73" s="36">
        <f>E73*F73*12</f>
        <v>48824.34</v>
      </c>
      <c r="E73" s="38">
        <v>3.17</v>
      </c>
      <c r="F73" s="41">
        <f>F19</f>
        <v>1283.5</v>
      </c>
      <c r="G73" s="36">
        <f>D73</f>
        <v>48824.34</v>
      </c>
    </row>
    <row r="74" spans="1:7" customFormat="1" ht="26.4" x14ac:dyDescent="0.3">
      <c r="A74" s="15" t="s">
        <v>21</v>
      </c>
      <c r="B74" s="18" t="s">
        <v>93</v>
      </c>
      <c r="C74" s="16" t="s">
        <v>94</v>
      </c>
      <c r="D74" s="36"/>
      <c r="E74" s="38"/>
      <c r="F74" s="41"/>
      <c r="G74" s="36"/>
    </row>
    <row r="75" spans="1:7" customFormat="1" ht="14.4" x14ac:dyDescent="0.3">
      <c r="A75" s="43" t="s">
        <v>95</v>
      </c>
      <c r="B75" s="43"/>
      <c r="C75" s="43"/>
      <c r="D75" s="43"/>
      <c r="E75" s="43"/>
      <c r="F75" s="17"/>
    </row>
    <row r="76" spans="1:7" customFormat="1" ht="66" x14ac:dyDescent="0.3">
      <c r="A76" s="15" t="s">
        <v>18</v>
      </c>
      <c r="B76" s="18" t="s">
        <v>96</v>
      </c>
      <c r="C76" s="16" t="s">
        <v>97</v>
      </c>
      <c r="D76" s="36">
        <f>E76*F76*12</f>
        <v>66998.7</v>
      </c>
      <c r="E76" s="38">
        <v>4.3499999999999996</v>
      </c>
      <c r="F76" s="41">
        <f>F19</f>
        <v>1283.5</v>
      </c>
      <c r="G76" s="36">
        <f>D76</f>
        <v>66998.7</v>
      </c>
    </row>
    <row r="77" spans="1:7" customFormat="1" ht="66" x14ac:dyDescent="0.3">
      <c r="A77" s="15" t="s">
        <v>21</v>
      </c>
      <c r="B77" s="18" t="s">
        <v>98</v>
      </c>
      <c r="C77" s="16" t="s">
        <v>97</v>
      </c>
      <c r="D77" s="36"/>
      <c r="E77" s="38"/>
      <c r="F77" s="41"/>
      <c r="G77" s="36"/>
    </row>
    <row r="78" spans="1:7" customFormat="1" ht="66" x14ac:dyDescent="0.3">
      <c r="A78" s="38" t="s">
        <v>24</v>
      </c>
      <c r="B78" s="18" t="s">
        <v>99</v>
      </c>
      <c r="C78" s="38" t="s">
        <v>100</v>
      </c>
      <c r="D78" s="36"/>
      <c r="E78" s="38"/>
      <c r="F78" s="41"/>
      <c r="G78" s="36"/>
    </row>
    <row r="79" spans="1:7" customFormat="1" ht="29.25" customHeight="1" x14ac:dyDescent="0.3">
      <c r="A79" s="38"/>
      <c r="B79" s="18" t="s">
        <v>101</v>
      </c>
      <c r="C79" s="38"/>
      <c r="D79" s="36"/>
      <c r="E79" s="38"/>
      <c r="F79" s="41"/>
      <c r="G79" s="36"/>
    </row>
    <row r="80" spans="1:7" customFormat="1" ht="14.4" x14ac:dyDescent="0.3">
      <c r="A80" s="38"/>
      <c r="B80" s="47" t="s">
        <v>102</v>
      </c>
      <c r="C80" s="38"/>
      <c r="D80" s="36"/>
      <c r="E80" s="38"/>
      <c r="F80" s="41"/>
      <c r="G80" s="36"/>
    </row>
    <row r="81" spans="1:7" customFormat="1" ht="63" customHeight="1" x14ac:dyDescent="0.3">
      <c r="A81" s="38"/>
      <c r="B81" s="47"/>
      <c r="C81" s="38"/>
      <c r="D81" s="36"/>
      <c r="E81" s="38"/>
      <c r="F81" s="41"/>
      <c r="G81" s="36"/>
    </row>
    <row r="82" spans="1:7" customFormat="1" ht="66" x14ac:dyDescent="0.3">
      <c r="A82" s="38"/>
      <c r="B82" s="18" t="s">
        <v>103</v>
      </c>
      <c r="C82" s="38"/>
      <c r="D82" s="36"/>
      <c r="E82" s="38"/>
      <c r="F82" s="41"/>
      <c r="G82" s="36"/>
    </row>
    <row r="83" spans="1:7" customFormat="1" ht="52.8" x14ac:dyDescent="0.3">
      <c r="A83" s="38"/>
      <c r="B83" s="18" t="s">
        <v>104</v>
      </c>
      <c r="C83" s="38"/>
      <c r="D83" s="36"/>
      <c r="E83" s="38"/>
      <c r="F83" s="41"/>
      <c r="G83" s="36"/>
    </row>
    <row r="84" spans="1:7" customFormat="1" ht="82.2" customHeight="1" x14ac:dyDescent="0.3">
      <c r="A84" s="15" t="s">
        <v>27</v>
      </c>
      <c r="B84" s="18" t="s">
        <v>105</v>
      </c>
      <c r="C84" s="16" t="s">
        <v>106</v>
      </c>
      <c r="D84" s="36"/>
      <c r="E84" s="38"/>
      <c r="F84" s="41"/>
      <c r="G84" s="36"/>
    </row>
    <row r="85" spans="1:7" customFormat="1" ht="39.6" x14ac:dyDescent="0.3">
      <c r="A85" s="15" t="s">
        <v>29</v>
      </c>
      <c r="B85" s="18" t="s">
        <v>107</v>
      </c>
      <c r="C85" s="15" t="s">
        <v>108</v>
      </c>
      <c r="D85" s="36"/>
      <c r="E85" s="38"/>
      <c r="F85" s="41"/>
      <c r="G85" s="36"/>
    </row>
    <row r="86" spans="1:7" customFormat="1" ht="66" x14ac:dyDescent="0.3">
      <c r="A86" s="15" t="s">
        <v>31</v>
      </c>
      <c r="B86" s="18" t="s">
        <v>109</v>
      </c>
      <c r="C86" s="15" t="s">
        <v>110</v>
      </c>
      <c r="D86" s="36"/>
      <c r="E86" s="38"/>
      <c r="F86" s="41"/>
      <c r="G86" s="36"/>
    </row>
    <row r="87" spans="1:7" customFormat="1" ht="54" customHeight="1" x14ac:dyDescent="0.3">
      <c r="A87" s="15" t="s">
        <v>33</v>
      </c>
      <c r="B87" s="18" t="s">
        <v>111</v>
      </c>
      <c r="C87" s="15" t="s">
        <v>70</v>
      </c>
      <c r="D87" s="36"/>
      <c r="E87" s="38"/>
      <c r="F87" s="41"/>
      <c r="G87" s="36"/>
    </row>
    <row r="88" spans="1:7" customFormat="1" ht="86.4" customHeight="1" x14ac:dyDescent="0.3">
      <c r="A88" s="15" t="s">
        <v>34</v>
      </c>
      <c r="B88" s="18" t="s">
        <v>112</v>
      </c>
      <c r="C88" s="15" t="s">
        <v>113</v>
      </c>
      <c r="D88" s="36"/>
      <c r="E88" s="38"/>
      <c r="F88" s="41"/>
      <c r="G88" s="36"/>
    </row>
    <row r="89" spans="1:7" customFormat="1" ht="105.6" x14ac:dyDescent="0.3">
      <c r="A89" s="15" t="s">
        <v>58</v>
      </c>
      <c r="B89" s="18" t="s">
        <v>114</v>
      </c>
      <c r="C89" s="15" t="s">
        <v>115</v>
      </c>
      <c r="D89" s="36"/>
      <c r="E89" s="38"/>
      <c r="F89" s="41"/>
      <c r="G89" s="36"/>
    </row>
    <row r="90" spans="1:7" customFormat="1" ht="52.8" x14ac:dyDescent="0.3">
      <c r="A90" s="15" t="s">
        <v>60</v>
      </c>
      <c r="B90" s="18" t="s">
        <v>116</v>
      </c>
      <c r="C90" s="15" t="s">
        <v>117</v>
      </c>
      <c r="D90" s="36"/>
      <c r="E90" s="38"/>
      <c r="F90" s="41"/>
      <c r="G90" s="36"/>
    </row>
    <row r="91" spans="1:7" customFormat="1" ht="26.4" x14ac:dyDescent="0.3">
      <c r="A91" s="15" t="s">
        <v>62</v>
      </c>
      <c r="B91" s="18" t="s">
        <v>118</v>
      </c>
      <c r="C91" s="15" t="s">
        <v>119</v>
      </c>
      <c r="D91" s="36"/>
      <c r="E91" s="38"/>
      <c r="F91" s="41"/>
      <c r="G91" s="36"/>
    </row>
    <row r="92" spans="1:7" customFormat="1" ht="39.6" x14ac:dyDescent="0.3">
      <c r="A92" s="15" t="s">
        <v>64</v>
      </c>
      <c r="B92" s="18" t="s">
        <v>120</v>
      </c>
      <c r="C92" s="15" t="s">
        <v>121</v>
      </c>
      <c r="D92" s="36"/>
      <c r="E92" s="38"/>
      <c r="F92" s="41"/>
      <c r="G92" s="36"/>
    </row>
    <row r="93" spans="1:7" customFormat="1" ht="92.4" x14ac:dyDescent="0.3">
      <c r="A93" s="15" t="s">
        <v>122</v>
      </c>
      <c r="B93" s="18" t="s">
        <v>123</v>
      </c>
      <c r="C93" s="15" t="s">
        <v>124</v>
      </c>
      <c r="D93" s="36"/>
      <c r="E93" s="38"/>
      <c r="F93" s="41"/>
      <c r="G93" s="36"/>
    </row>
    <row r="94" spans="1:7" customFormat="1" ht="66" x14ac:dyDescent="0.3">
      <c r="A94" s="15" t="s">
        <v>125</v>
      </c>
      <c r="B94" s="18" t="s">
        <v>126</v>
      </c>
      <c r="C94" s="15" t="s">
        <v>127</v>
      </c>
      <c r="D94" s="36"/>
      <c r="E94" s="38"/>
      <c r="F94" s="41"/>
      <c r="G94" s="36"/>
    </row>
    <row r="95" spans="1:7" customFormat="1" ht="52.8" x14ac:dyDescent="0.3">
      <c r="A95" s="15" t="s">
        <v>128</v>
      </c>
      <c r="B95" s="18" t="s">
        <v>129</v>
      </c>
      <c r="C95" s="15" t="s">
        <v>130</v>
      </c>
      <c r="D95" s="20">
        <f>E95*F95*12</f>
        <v>616.08000000000004</v>
      </c>
      <c r="E95" s="15">
        <v>0.04</v>
      </c>
      <c r="F95" s="21">
        <f>F19</f>
        <v>1283.5</v>
      </c>
      <c r="G95" s="20">
        <f>D95</f>
        <v>616.08000000000004</v>
      </c>
    </row>
    <row r="96" spans="1:7" customFormat="1" ht="14.4" x14ac:dyDescent="0.3">
      <c r="A96" s="43" t="s">
        <v>131</v>
      </c>
      <c r="B96" s="43"/>
      <c r="C96" s="43"/>
      <c r="D96" s="43"/>
      <c r="E96" s="43"/>
      <c r="F96" s="17"/>
    </row>
    <row r="97" spans="1:7" customFormat="1" ht="14.4" x14ac:dyDescent="0.3">
      <c r="A97" s="15" t="s">
        <v>18</v>
      </c>
      <c r="B97" s="18" t="s">
        <v>138</v>
      </c>
      <c r="C97" s="50" t="s">
        <v>32</v>
      </c>
      <c r="D97" s="48">
        <f>E97*F97*12</f>
        <v>61608</v>
      </c>
      <c r="E97" s="52">
        <v>4</v>
      </c>
      <c r="F97" s="45">
        <f>F19</f>
        <v>1283.5</v>
      </c>
      <c r="G97" s="48">
        <f>D97</f>
        <v>61608</v>
      </c>
    </row>
    <row r="98" spans="1:7" customFormat="1" ht="26.4" x14ac:dyDescent="0.3">
      <c r="A98" s="15" t="s">
        <v>21</v>
      </c>
      <c r="B98" s="18" t="s">
        <v>132</v>
      </c>
      <c r="C98" s="51"/>
      <c r="D98" s="49"/>
      <c r="E98" s="52"/>
      <c r="F98" s="45"/>
      <c r="G98" s="49"/>
    </row>
    <row r="99" spans="1:7" s="27" customFormat="1" ht="14.4" hidden="1" x14ac:dyDescent="0.3">
      <c r="A99" s="46" t="s">
        <v>133</v>
      </c>
      <c r="B99" s="46"/>
      <c r="C99" s="46"/>
      <c r="D99" s="25"/>
      <c r="E99" s="26">
        <f>E19+E28+E31+E33+E47+E49+E54+E60+E62+E68+E73+E76+E95+E97</f>
        <v>24</v>
      </c>
      <c r="F99" s="28"/>
    </row>
    <row r="100" spans="1:7" s="27" customFormat="1" ht="21" customHeight="1" x14ac:dyDescent="0.3">
      <c r="A100" s="46" t="s">
        <v>137</v>
      </c>
      <c r="B100" s="46"/>
      <c r="C100" s="46"/>
      <c r="D100" s="25">
        <f>D19+D28+D31+D33+D47+D49+D54+D60+D62+D68+D73+D76+D95+D97</f>
        <v>369648</v>
      </c>
      <c r="E100" s="16"/>
      <c r="F100" s="29">
        <f>24*F97*12</f>
        <v>369648</v>
      </c>
      <c r="G100" s="25">
        <f>G19+G28+G31+G33+G47+G49+G54+G60+G62+G68+G73+G76+G95+G97</f>
        <v>369648</v>
      </c>
    </row>
  </sheetData>
  <mergeCells count="69">
    <mergeCell ref="A100:C100"/>
    <mergeCell ref="G19:G26"/>
    <mergeCell ref="G28:G30"/>
    <mergeCell ref="G33:G45"/>
    <mergeCell ref="G49:G53"/>
    <mergeCell ref="G54:G59"/>
    <mergeCell ref="G60:G61"/>
    <mergeCell ref="G62:G67"/>
    <mergeCell ref="G68:G71"/>
    <mergeCell ref="G73:G74"/>
    <mergeCell ref="G76:G94"/>
    <mergeCell ref="G97:G98"/>
    <mergeCell ref="C97:C98"/>
    <mergeCell ref="A96:E96"/>
    <mergeCell ref="D97:D98"/>
    <mergeCell ref="E97:E98"/>
    <mergeCell ref="F97:F98"/>
    <mergeCell ref="A99:C99"/>
    <mergeCell ref="D73:D74"/>
    <mergeCell ref="E73:E74"/>
    <mergeCell ref="F73:F74"/>
    <mergeCell ref="A75:E75"/>
    <mergeCell ref="D76:D94"/>
    <mergeCell ref="E76:E94"/>
    <mergeCell ref="F76:F94"/>
    <mergeCell ref="A78:A83"/>
    <mergeCell ref="C78:C83"/>
    <mergeCell ref="B80:B81"/>
    <mergeCell ref="A68:C68"/>
    <mergeCell ref="D68:D71"/>
    <mergeCell ref="E68:E71"/>
    <mergeCell ref="F68:F71"/>
    <mergeCell ref="A72:E72"/>
    <mergeCell ref="A60:C60"/>
    <mergeCell ref="D60:D61"/>
    <mergeCell ref="E60:E61"/>
    <mergeCell ref="F60:F61"/>
    <mergeCell ref="A62:C62"/>
    <mergeCell ref="D62:D67"/>
    <mergeCell ref="E62:E67"/>
    <mergeCell ref="F62:F67"/>
    <mergeCell ref="F49:F53"/>
    <mergeCell ref="A54:C54"/>
    <mergeCell ref="D54:D59"/>
    <mergeCell ref="E54:E59"/>
    <mergeCell ref="F54:F59"/>
    <mergeCell ref="A46:E46"/>
    <mergeCell ref="A48:E48"/>
    <mergeCell ref="A49:C49"/>
    <mergeCell ref="D49:D53"/>
    <mergeCell ref="E49:E53"/>
    <mergeCell ref="A32:E32"/>
    <mergeCell ref="A33:C33"/>
    <mergeCell ref="D33:D45"/>
    <mergeCell ref="E33:E45"/>
    <mergeCell ref="F33:F45"/>
    <mergeCell ref="A39:C39"/>
    <mergeCell ref="D19:D26"/>
    <mergeCell ref="E19:E26"/>
    <mergeCell ref="F19:F26"/>
    <mergeCell ref="A27:E27"/>
    <mergeCell ref="D28:D30"/>
    <mergeCell ref="E28:E30"/>
    <mergeCell ref="F28:F30"/>
    <mergeCell ref="B16:E16"/>
    <mergeCell ref="B2:E2"/>
    <mergeCell ref="B3:E3"/>
    <mergeCell ref="B5:C6"/>
    <mergeCell ref="A18:E18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Кирова 257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2021-03-16T01:32:09Z</cp:lastPrinted>
  <dcterms:created xsi:type="dcterms:W3CDTF">2018-12-12T04:56:30Z</dcterms:created>
  <dcterms:modified xsi:type="dcterms:W3CDTF">2024-02-13T04:16:21Z</dcterms:modified>
</cp:coreProperties>
</file>