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15360" windowHeight="8436"/>
  </bookViews>
  <sheets>
    <sheet name="Кирова,304" sheetId="1" r:id="rId1"/>
  </sheets>
  <definedNames>
    <definedName name="_xlnm.Print_Area" localSheetId="0">'Кирова,304'!$A$1:$H$97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93" i="1" l="1"/>
  <c r="E92" i="1"/>
  <c r="G86" i="1"/>
  <c r="D86" i="1" s="1"/>
  <c r="H86" i="1" s="1"/>
  <c r="G84" i="1"/>
  <c r="D84" i="1"/>
  <c r="H84" i="1" s="1"/>
  <c r="G65" i="1"/>
  <c r="D65" i="1" s="1"/>
  <c r="H65" i="1" s="1"/>
  <c r="G62" i="1"/>
  <c r="D62" i="1" s="1"/>
  <c r="H62" i="1" s="1"/>
  <c r="G57" i="1"/>
  <c r="D57" i="1" s="1"/>
  <c r="H57" i="1" s="1"/>
  <c r="G51" i="1"/>
  <c r="D51" i="1"/>
  <c r="H51" i="1" s="1"/>
  <c r="G49" i="1"/>
  <c r="D49" i="1" s="1"/>
  <c r="H49" i="1" s="1"/>
  <c r="G44" i="1"/>
  <c r="D44" i="1" s="1"/>
  <c r="H44" i="1" s="1"/>
  <c r="G30" i="1"/>
  <c r="D30" i="1" s="1"/>
  <c r="H30" i="1" s="1"/>
  <c r="G28" i="1"/>
  <c r="D28" i="1" s="1"/>
  <c r="H28" i="1" s="1"/>
  <c r="G25" i="1"/>
  <c r="D25" i="1" s="1"/>
  <c r="H25" i="1" s="1"/>
  <c r="D19" i="1"/>
  <c r="D93" i="1" l="1"/>
  <c r="H19" i="1"/>
  <c r="H93" i="1" s="1"/>
  <c r="D12" i="1"/>
</calcChain>
</file>

<file path=xl/sharedStrings.xml><?xml version="1.0" encoding="utf-8"?>
<sst xmlns="http://schemas.openxmlformats.org/spreadsheetml/2006/main" count="207" uniqueCount="144">
  <si>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</si>
  <si>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</si>
  <si>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кв.м.</t>
  </si>
  <si>
    <t xml:space="preserve">Площадь подвальных помещений, кв.м.  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</si>
  <si>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304 по ул. Кирова города Белогорск </t>
    </r>
  </si>
  <si>
    <t>Общая площадь 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</si>
  <si>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</si>
  <si>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</si>
  <si>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2020-2022</t>
  </si>
  <si>
    <t>ВДИС</t>
  </si>
  <si>
    <t>2035-2037</t>
  </si>
  <si>
    <t>крыша</t>
  </si>
  <si>
    <t>2041-2043</t>
  </si>
  <si>
    <t>2023-2025</t>
  </si>
  <si>
    <t>подвал</t>
  </si>
  <si>
    <t>фасад,фундамент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</si>
  <si>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</si>
  <si>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</si>
  <si>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</si>
  <si>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</si>
  <si>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</si>
  <si>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</si>
  <si>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</si>
  <si>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</si>
  <si>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</si>
  <si>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</si>
  <si>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</si>
  <si>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</si>
  <si>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</si>
  <si>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по мере образования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</si>
  <si>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</si>
  <si>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</si>
  <si>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</si>
  <si>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</si>
  <si>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</si>
  <si>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</si>
  <si>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</si>
  <si>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</si>
  <si>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</si>
  <si>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</si>
  <si>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</si>
  <si>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</si>
  <si>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</si>
  <si>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</si>
  <si>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</si>
  <si>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</si>
  <si>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</si>
  <si>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</si>
  <si>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</si>
  <si>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</si>
  <si>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</si>
  <si>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Содержание в холодный период года</t>
  </si>
  <si>
    <t>6.</t>
  </si>
  <si>
    <t xml:space="preserve">Очистка крышек люков колодцев и пожарных гидрантов от снега и льда толщиной слоя свыше 5 см </t>
  </si>
  <si>
    <t>7.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</si>
  <si>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</si>
  <si>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8.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</si>
  <si>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</si>
  <si>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9.</t>
  </si>
  <si>
    <t>Очистка придомовой территории от наледи и льда</t>
  </si>
  <si>
    <t>10.</t>
  </si>
  <si>
    <t>1 раз в 2 дня – очистка от мусора</t>
  </si>
  <si>
    <t>11.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</si>
  <si>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</si>
  <si>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</si>
  <si>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</si>
  <si>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</si>
  <si>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</si>
  <si>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</si>
  <si>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</si>
  <si>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</si>
  <si>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</si>
  <si>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</si>
  <si>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</si>
  <si>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по мере необходимости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</si>
  <si>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</si>
  <si>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</si>
  <si>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</si>
  <si>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</si>
  <si>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</si>
  <si>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</si>
  <si>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</si>
  <si>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</si>
  <si>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</si>
  <si>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</si>
  <si>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</si>
  <si>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</si>
  <si>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</si>
  <si>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</si>
  <si>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</si>
  <si>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</si>
  <si>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</si>
  <si>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</si>
  <si>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</si>
  <si>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</si>
  <si>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</si>
  <si>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</si>
  <si>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</si>
  <si>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</si>
  <si>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</si>
  <si>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</si>
  <si>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</si>
  <si>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</si>
  <si>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</si>
  <si>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</si>
  <si>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</si>
  <si>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</si>
  <si>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</si>
  <si>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</si>
  <si>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</si>
  <si>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</si>
  <si>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</si>
  <si>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</si>
  <si>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</si>
  <si>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12.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</si>
  <si>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</si>
  <si>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</si>
  <si>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13.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</si>
  <si>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</si>
  <si>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</si>
  <si>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14.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</si>
  <si>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</si>
  <si>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</si>
  <si>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15.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</si>
  <si>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</si>
  <si>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</si>
  <si>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</si>
  <si>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слуховых окон - 2 шт.</t>
  </si>
  <si>
    <t>Закрепление лежаков канализации в подвале перфолентой-8 рулонов</t>
  </si>
  <si>
    <t>Всего в месяц руб. за 1 кв.м.</t>
  </si>
  <si>
    <t>Всего в год за 4492,7 кв.м.</t>
  </si>
  <si>
    <t>Плановая стоимость работ и услуг на  2023 г., руб.</t>
  </si>
  <si>
    <t>Фактическое выполнение работ и  услуг в 2023 г., руб.</t>
  </si>
  <si>
    <t>май-октябрь</t>
  </si>
  <si>
    <t>Дополнительно выполненные работы, не учтенные Перечнем</t>
  </si>
  <si>
    <t>Установка деревянной входной двери в тамбуре</t>
  </si>
  <si>
    <t>Замена кранов шаровых д-15мм система отопления в подвале-20 шт.</t>
  </si>
  <si>
    <t xml:space="preserve"> Замена кранов шаровых д-20 мм система отопления в подвале-60 шт.</t>
  </si>
  <si>
    <t>Замена кранов шаровых д-100мм система отопления в подвале-4 шт.</t>
  </si>
  <si>
    <t>Ремонт крыши над входом в подвал № 1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</si>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</sst>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4" fontId="1" fillId="0" borderId="0" xfId="0" applyNumberFormat="1" applyFont="1"/>
    <xf numFmtId="0" fontId="1" fillId="0" borderId="0" xfId="0" applyFont="1"/>
    <xf numFmtId="2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1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2" borderId="0" xfId="1" applyNumberFormat="1" applyFont="1" applyFill="1" applyAlignment="1">
      <alignment horizontal="center"/>
    </xf>
    <xf numFmtId="0" fontId="3" fillId="0" borderId="0" xfId="1" applyFont="1" applyAlignment="1"/>
    <xf numFmtId="1" fontId="1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top" wrapText="1"/>
    </xf>
    <xf numFmtId="4" fontId="0" fillId="0" borderId="0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K97"/>
  <sheetViews>
    <sheetView tabSelected="1" zoomScaleNormal="100" workbookViewId="0">
      <selection activeCell="K12" sqref="K12"/>
    </sheetView>
  </sheetViews>
  <sheetFormatPr defaultRowHeight="13.2" x14ac:dyDescent="0.25"/>
  <cols>
    <col min="1" max="1" width="6" style="8" customWidth="1"/>
    <col min="2" max="2" width="44.33203125" style="10" customWidth="1"/>
    <col min="3" max="3" width="18" style="6" customWidth="1"/>
    <col min="4" max="4" width="13.44140625" style="5" customWidth="1"/>
    <col min="5" max="5" width="12.44140625" style="5" hidden="1" customWidth="1"/>
    <col min="6" max="6" width="14" style="6" hidden="1" customWidth="1"/>
    <col min="7" max="7" width="6.109375" style="6" hidden="1" customWidth="1"/>
    <col min="8" max="8" width="11.88671875" style="6" customWidth="1"/>
    <col min="9" max="9" width="8.5546875" style="6" hidden="1" customWidth="1"/>
    <col min="10" max="10" width="9.44140625" style="6" customWidth="1"/>
    <col min="11" max="11" width="12.44140625" style="6" customWidth="1"/>
    <col min="12" max="12" width="10.44140625" style="6" bestFit="1" customWidth="1"/>
    <col min="13" max="16384" width="8.88671875" style="6"/>
  </cols>
  <sheetData>
    <row r="1" spans="1:8" s="2" customFormat="1" ht="14.4" customHeight="1" x14ac:dyDescent="0.25">
      <c r="A1" s="12" t="s">
        <v>0</v>
      </c>
      <c r="B1" s="12"/>
      <c r="C1" s="12"/>
      <c r="D1" s="12"/>
      <c r="E1" s="12"/>
      <c r="F1" s="12"/>
    </row>
    <row r="2" spans="1:8" s="2" customFormat="1" ht="14.4" customHeight="1" x14ac:dyDescent="0.25">
      <c r="A2" s="57" t="s">
        <v>4</v>
      </c>
      <c r="B2" s="57"/>
      <c r="C2" s="57"/>
      <c r="D2" s="57"/>
      <c r="E2" s="57"/>
      <c r="F2" s="57"/>
    </row>
    <row r="3" spans="1:8" s="2" customFormat="1" ht="14.4" customHeight="1" x14ac:dyDescent="0.25">
      <c r="A3" s="56" t="s">
        <v>6</v>
      </c>
      <c r="B3" s="56"/>
      <c r="C3" s="56"/>
      <c r="D3" s="56"/>
      <c r="E3" s="56"/>
      <c r="F3" s="56"/>
    </row>
    <row r="4" spans="1:8" s="2" customFormat="1" ht="18" customHeight="1" x14ac:dyDescent="0.25">
      <c r="A4" s="1"/>
      <c r="B4" s="9"/>
      <c r="C4" s="3" t="s">
        <v>1</v>
      </c>
      <c r="D4" s="4">
        <v>1980</v>
      </c>
    </row>
    <row r="5" spans="1:8" s="2" customFormat="1" ht="18" customHeight="1" x14ac:dyDescent="0.3">
      <c r="A5" s="1"/>
      <c r="B5" s="58" t="s">
        <v>7</v>
      </c>
      <c r="C5" s="58"/>
      <c r="D5" s="13" t="s">
        <v>8</v>
      </c>
      <c r="E5" s="14"/>
      <c r="F5"/>
      <c r="G5"/>
      <c r="H5" s="15" t="s">
        <v>11</v>
      </c>
    </row>
    <row r="6" spans="1:8" s="2" customFormat="1" ht="14.4" customHeight="1" x14ac:dyDescent="0.3">
      <c r="A6" s="1"/>
      <c r="B6" s="58"/>
      <c r="C6" s="58"/>
      <c r="D6" s="13" t="s">
        <v>13</v>
      </c>
      <c r="E6" s="14"/>
      <c r="F6"/>
      <c r="G6"/>
      <c r="H6" s="15" t="s">
        <v>9</v>
      </c>
    </row>
    <row r="7" spans="1:8" s="2" customFormat="1" ht="16.2" customHeight="1" x14ac:dyDescent="0.3">
      <c r="A7" s="1"/>
      <c r="B7" s="58"/>
      <c r="C7" s="58"/>
      <c r="D7" s="13" t="s">
        <v>10</v>
      </c>
      <c r="E7" s="14"/>
      <c r="F7"/>
      <c r="G7"/>
      <c r="H7" s="16" t="s">
        <v>14</v>
      </c>
    </row>
    <row r="8" spans="1:8" s="2" customFormat="1" ht="31.2" customHeight="1" x14ac:dyDescent="0.3">
      <c r="A8" s="1"/>
      <c r="B8" s="58"/>
      <c r="C8" s="58"/>
      <c r="D8" s="13" t="s">
        <v>12</v>
      </c>
      <c r="E8" s="14"/>
      <c r="F8"/>
      <c r="G8"/>
      <c r="H8" s="16" t="s">
        <v>15</v>
      </c>
    </row>
    <row r="9" spans="1:8" s="2" customFormat="1" x14ac:dyDescent="0.25">
      <c r="A9" s="1"/>
      <c r="B9" s="9"/>
      <c r="C9" s="3" t="s">
        <v>140</v>
      </c>
      <c r="D9" s="4">
        <v>5</v>
      </c>
    </row>
    <row r="10" spans="1:8" s="2" customFormat="1" x14ac:dyDescent="0.25">
      <c r="A10" s="1"/>
      <c r="B10" s="9"/>
      <c r="C10" s="3" t="s">
        <v>141</v>
      </c>
      <c r="D10" s="4">
        <v>6</v>
      </c>
    </row>
    <row r="11" spans="1:8" s="2" customFormat="1" x14ac:dyDescent="0.25">
      <c r="A11" s="1"/>
      <c r="B11" s="9"/>
      <c r="C11" s="3" t="s">
        <v>142</v>
      </c>
      <c r="D11" s="4">
        <v>100</v>
      </c>
    </row>
    <row r="12" spans="1:8" s="2" customFormat="1" x14ac:dyDescent="0.25">
      <c r="A12" s="1"/>
      <c r="B12" s="9"/>
      <c r="C12" s="3" t="s">
        <v>5</v>
      </c>
      <c r="D12" s="11">
        <f>4492.7</f>
        <v>4492.7</v>
      </c>
    </row>
    <row r="13" spans="1:8" s="2" customFormat="1" x14ac:dyDescent="0.25">
      <c r="A13" s="1"/>
      <c r="B13" s="9"/>
      <c r="C13" s="3" t="s">
        <v>2</v>
      </c>
      <c r="D13" s="7">
        <v>376</v>
      </c>
    </row>
    <row r="14" spans="1:8" x14ac:dyDescent="0.25">
      <c r="C14" s="3" t="s">
        <v>3</v>
      </c>
      <c r="D14" s="7">
        <v>995.7</v>
      </c>
    </row>
    <row r="15" spans="1:8" x14ac:dyDescent="0.25">
      <c r="C15" s="3" t="s">
        <v>143</v>
      </c>
      <c r="D15" s="4">
        <f>17472+1274+2076</f>
        <v>20822</v>
      </c>
    </row>
    <row r="17" spans="1:11" customFormat="1" ht="66.599999999999994" customHeight="1" x14ac:dyDescent="0.3">
      <c r="A17" s="17" t="s">
        <v>16</v>
      </c>
      <c r="B17" s="17" t="s">
        <v>17</v>
      </c>
      <c r="C17" s="17" t="s">
        <v>18</v>
      </c>
      <c r="D17" s="17" t="s">
        <v>131</v>
      </c>
      <c r="E17" s="17" t="s">
        <v>19</v>
      </c>
      <c r="F17" s="17"/>
      <c r="G17" s="17"/>
      <c r="H17" s="17" t="s">
        <v>132</v>
      </c>
      <c r="J17" s="6"/>
      <c r="K17" s="6"/>
    </row>
    <row r="18" spans="1:11" customFormat="1" ht="14.4" x14ac:dyDescent="0.3">
      <c r="A18" s="53" t="s">
        <v>20</v>
      </c>
      <c r="B18" s="53"/>
      <c r="C18" s="53"/>
      <c r="D18" s="53"/>
      <c r="E18" s="53"/>
      <c r="G18" s="19"/>
    </row>
    <row r="19" spans="1:11" customFormat="1" ht="92.4" x14ac:dyDescent="0.3">
      <c r="A19" s="17" t="s">
        <v>21</v>
      </c>
      <c r="B19" s="20" t="s">
        <v>22</v>
      </c>
      <c r="C19" s="17" t="s">
        <v>23</v>
      </c>
      <c r="D19" s="40">
        <f>E19*G19*12</f>
        <v>71164.368000000002</v>
      </c>
      <c r="E19" s="48">
        <v>1.32</v>
      </c>
      <c r="G19" s="49">
        <v>4492.7</v>
      </c>
      <c r="H19" s="40">
        <f>D19</f>
        <v>71164.368000000002</v>
      </c>
    </row>
    <row r="20" spans="1:11" customFormat="1" ht="39.6" x14ac:dyDescent="0.3">
      <c r="A20" s="17" t="s">
        <v>24</v>
      </c>
      <c r="B20" s="20" t="s">
        <v>25</v>
      </c>
      <c r="C20" s="17" t="s">
        <v>26</v>
      </c>
      <c r="D20" s="40"/>
      <c r="E20" s="48"/>
      <c r="G20" s="49"/>
      <c r="H20" s="40"/>
    </row>
    <row r="21" spans="1:11" customFormat="1" ht="26.4" x14ac:dyDescent="0.3">
      <c r="A21" s="17" t="s">
        <v>27</v>
      </c>
      <c r="B21" s="20" t="s">
        <v>28</v>
      </c>
      <c r="C21" s="17" t="s">
        <v>29</v>
      </c>
      <c r="D21" s="40"/>
      <c r="E21" s="48"/>
      <c r="G21" s="49"/>
      <c r="H21" s="40"/>
    </row>
    <row r="22" spans="1:11" customFormat="1" ht="39.6" x14ac:dyDescent="0.3">
      <c r="A22" s="17" t="s">
        <v>30</v>
      </c>
      <c r="B22" s="20" t="s">
        <v>31</v>
      </c>
      <c r="C22" s="17" t="s">
        <v>26</v>
      </c>
      <c r="D22" s="40"/>
      <c r="E22" s="48"/>
      <c r="G22" s="49"/>
      <c r="H22" s="40"/>
    </row>
    <row r="23" spans="1:11" customFormat="1" ht="52.8" x14ac:dyDescent="0.3">
      <c r="A23" s="17" t="s">
        <v>32</v>
      </c>
      <c r="B23" s="20" t="s">
        <v>33</v>
      </c>
      <c r="C23" s="17" t="s">
        <v>26</v>
      </c>
      <c r="D23" s="40"/>
      <c r="E23" s="48"/>
      <c r="G23" s="49"/>
      <c r="H23" s="40"/>
    </row>
    <row r="24" spans="1:11" customFormat="1" ht="14.4" x14ac:dyDescent="0.3">
      <c r="A24" s="53" t="s">
        <v>34</v>
      </c>
      <c r="B24" s="53"/>
      <c r="C24" s="53"/>
      <c r="D24" s="53"/>
      <c r="E24" s="53"/>
      <c r="G24" s="19"/>
    </row>
    <row r="25" spans="1:11" customFormat="1" ht="26.4" x14ac:dyDescent="0.3">
      <c r="A25" s="17" t="s">
        <v>21</v>
      </c>
      <c r="B25" s="20" t="s">
        <v>35</v>
      </c>
      <c r="C25" s="17" t="s">
        <v>36</v>
      </c>
      <c r="D25" s="40">
        <f>E25*G25*12</f>
        <v>84642.467999999993</v>
      </c>
      <c r="E25" s="48">
        <v>1.57</v>
      </c>
      <c r="G25" s="49">
        <f>G19</f>
        <v>4492.7</v>
      </c>
      <c r="H25" s="40">
        <f>D25</f>
        <v>84642.467999999993</v>
      </c>
    </row>
    <row r="26" spans="1:11" customFormat="1" ht="26.4" x14ac:dyDescent="0.3">
      <c r="A26" s="17" t="s">
        <v>24</v>
      </c>
      <c r="B26" s="20" t="s">
        <v>37</v>
      </c>
      <c r="C26" s="17" t="s">
        <v>38</v>
      </c>
      <c r="D26" s="40"/>
      <c r="E26" s="48"/>
      <c r="G26" s="49"/>
      <c r="H26" s="40"/>
    </row>
    <row r="27" spans="1:11" customFormat="1" ht="79.2" x14ac:dyDescent="0.3">
      <c r="A27" s="17" t="s">
        <v>27</v>
      </c>
      <c r="B27" s="20" t="s">
        <v>39</v>
      </c>
      <c r="C27" s="17" t="s">
        <v>38</v>
      </c>
      <c r="D27" s="40"/>
      <c r="E27" s="48"/>
      <c r="G27" s="49"/>
      <c r="H27" s="40"/>
    </row>
    <row r="28" spans="1:11" customFormat="1" ht="26.4" x14ac:dyDescent="0.3">
      <c r="A28" s="17" t="s">
        <v>30</v>
      </c>
      <c r="B28" s="20" t="s">
        <v>40</v>
      </c>
      <c r="C28" s="17" t="s">
        <v>26</v>
      </c>
      <c r="D28" s="21">
        <f>E28*G28*12</f>
        <v>14556.348</v>
      </c>
      <c r="E28" s="17">
        <v>0.27</v>
      </c>
      <c r="G28" s="22">
        <f>G19</f>
        <v>4492.7</v>
      </c>
      <c r="H28" s="21">
        <f>D28</f>
        <v>14556.348</v>
      </c>
    </row>
    <row r="29" spans="1:11" customFormat="1" ht="14.4" x14ac:dyDescent="0.3">
      <c r="A29" s="53" t="s">
        <v>41</v>
      </c>
      <c r="B29" s="53"/>
      <c r="C29" s="53"/>
      <c r="D29" s="53"/>
      <c r="E29" s="53"/>
      <c r="G29" s="19"/>
    </row>
    <row r="30" spans="1:11" customFormat="1" ht="14.4" x14ac:dyDescent="0.3">
      <c r="A30" s="45" t="s">
        <v>42</v>
      </c>
      <c r="B30" s="45"/>
      <c r="C30" s="45"/>
      <c r="D30" s="40">
        <f>E30*G30*12</f>
        <v>231284.196</v>
      </c>
      <c r="E30" s="48">
        <v>4.29</v>
      </c>
      <c r="G30" s="49">
        <f>G19</f>
        <v>4492.7</v>
      </c>
      <c r="H30" s="40">
        <f>D30</f>
        <v>231284.196</v>
      </c>
    </row>
    <row r="31" spans="1:11" customFormat="1" ht="14.4" x14ac:dyDescent="0.3">
      <c r="A31" s="17" t="s">
        <v>21</v>
      </c>
      <c r="B31" s="20" t="s">
        <v>43</v>
      </c>
      <c r="C31" s="17" t="s">
        <v>44</v>
      </c>
      <c r="D31" s="40"/>
      <c r="E31" s="48"/>
      <c r="G31" s="49"/>
      <c r="H31" s="40"/>
    </row>
    <row r="32" spans="1:11" customFormat="1" ht="52.8" x14ac:dyDescent="0.3">
      <c r="A32" s="17" t="s">
        <v>24</v>
      </c>
      <c r="B32" s="20" t="s">
        <v>45</v>
      </c>
      <c r="C32" s="17" t="s">
        <v>46</v>
      </c>
      <c r="D32" s="40"/>
      <c r="E32" s="48"/>
      <c r="G32" s="49"/>
      <c r="H32" s="40"/>
    </row>
    <row r="33" spans="1:8" customFormat="1" ht="14.4" x14ac:dyDescent="0.3">
      <c r="A33" s="17" t="s">
        <v>27</v>
      </c>
      <c r="B33" s="20" t="s">
        <v>47</v>
      </c>
      <c r="C33" s="17" t="s">
        <v>48</v>
      </c>
      <c r="D33" s="40"/>
      <c r="E33" s="48"/>
      <c r="G33" s="49"/>
      <c r="H33" s="40"/>
    </row>
    <row r="34" spans="1:8" customFormat="1" ht="26.4" x14ac:dyDescent="0.3">
      <c r="A34" s="17" t="s">
        <v>30</v>
      </c>
      <c r="B34" s="20" t="s">
        <v>49</v>
      </c>
      <c r="C34" s="17" t="s">
        <v>50</v>
      </c>
      <c r="D34" s="40"/>
      <c r="E34" s="48"/>
      <c r="G34" s="49"/>
      <c r="H34" s="40"/>
    </row>
    <row r="35" spans="1:8" customFormat="1" ht="14.4" x14ac:dyDescent="0.3">
      <c r="A35" s="45" t="s">
        <v>51</v>
      </c>
      <c r="B35" s="45"/>
      <c r="C35" s="45"/>
      <c r="D35" s="40"/>
      <c r="E35" s="48"/>
      <c r="G35" s="49"/>
      <c r="H35" s="40"/>
    </row>
    <row r="36" spans="1:8" customFormat="1" ht="26.4" x14ac:dyDescent="0.3">
      <c r="A36" s="17" t="s">
        <v>52</v>
      </c>
      <c r="B36" s="20" t="s">
        <v>53</v>
      </c>
      <c r="C36" s="17" t="s">
        <v>29</v>
      </c>
      <c r="D36" s="40"/>
      <c r="E36" s="48"/>
      <c r="G36" s="49"/>
      <c r="H36" s="40"/>
    </row>
    <row r="37" spans="1:8" customFormat="1" ht="39.6" x14ac:dyDescent="0.3">
      <c r="A37" s="17" t="s">
        <v>54</v>
      </c>
      <c r="B37" s="20" t="s">
        <v>55</v>
      </c>
      <c r="C37" s="17" t="s">
        <v>29</v>
      </c>
      <c r="D37" s="40"/>
      <c r="E37" s="48"/>
      <c r="G37" s="49"/>
      <c r="H37" s="40"/>
    </row>
    <row r="38" spans="1:8" customFormat="1" ht="39.6" x14ac:dyDescent="0.3">
      <c r="A38" s="17" t="s">
        <v>56</v>
      </c>
      <c r="B38" s="20" t="s">
        <v>57</v>
      </c>
      <c r="C38" s="17" t="s">
        <v>44</v>
      </c>
      <c r="D38" s="40"/>
      <c r="E38" s="48"/>
      <c r="G38" s="49"/>
      <c r="H38" s="40"/>
    </row>
    <row r="39" spans="1:8" customFormat="1" ht="14.4" x14ac:dyDescent="0.3">
      <c r="A39" s="17" t="s">
        <v>58</v>
      </c>
      <c r="B39" s="20" t="s">
        <v>59</v>
      </c>
      <c r="C39" s="17" t="s">
        <v>44</v>
      </c>
      <c r="D39" s="40"/>
      <c r="E39" s="48"/>
      <c r="G39" s="49"/>
      <c r="H39" s="40"/>
    </row>
    <row r="40" spans="1:8" customFormat="1" ht="26.4" x14ac:dyDescent="0.3">
      <c r="A40" s="17" t="s">
        <v>60</v>
      </c>
      <c r="B40" s="20" t="s">
        <v>45</v>
      </c>
      <c r="C40" s="17" t="s">
        <v>61</v>
      </c>
      <c r="D40" s="40"/>
      <c r="E40" s="48"/>
      <c r="G40" s="49"/>
      <c r="H40" s="40"/>
    </row>
    <row r="41" spans="1:8" customFormat="1" ht="14.4" x14ac:dyDescent="0.3">
      <c r="A41" s="17" t="s">
        <v>62</v>
      </c>
      <c r="B41" s="20" t="s">
        <v>63</v>
      </c>
      <c r="C41" s="17" t="s">
        <v>44</v>
      </c>
      <c r="D41" s="40"/>
      <c r="E41" s="48"/>
      <c r="G41" s="49"/>
      <c r="H41" s="40"/>
    </row>
    <row r="42" spans="1:8" customFormat="1" ht="14.4" x14ac:dyDescent="0.3">
      <c r="A42" s="48"/>
      <c r="B42" s="48"/>
      <c r="C42" s="48"/>
      <c r="D42" s="48"/>
      <c r="E42" s="48"/>
      <c r="G42" s="19"/>
    </row>
    <row r="43" spans="1:8" customFormat="1" ht="14.4" x14ac:dyDescent="0.3">
      <c r="A43" s="53" t="s">
        <v>64</v>
      </c>
      <c r="B43" s="53"/>
      <c r="C43" s="53"/>
      <c r="D43" s="53"/>
      <c r="E43" s="53"/>
      <c r="G43" s="19"/>
    </row>
    <row r="44" spans="1:8" customFormat="1" ht="14.4" x14ac:dyDescent="0.3">
      <c r="A44" s="45" t="s">
        <v>65</v>
      </c>
      <c r="B44" s="45"/>
      <c r="C44" s="45"/>
      <c r="D44" s="40">
        <f>E44*G44*12</f>
        <v>47442.911999999997</v>
      </c>
      <c r="E44" s="51">
        <v>0.88</v>
      </c>
      <c r="G44" s="52">
        <f>G19</f>
        <v>4492.7</v>
      </c>
      <c r="H44" s="40">
        <f>D44</f>
        <v>47442.911999999997</v>
      </c>
    </row>
    <row r="45" spans="1:8" customFormat="1" ht="92.4" x14ac:dyDescent="0.3">
      <c r="A45" s="17" t="s">
        <v>21</v>
      </c>
      <c r="B45" s="20" t="s">
        <v>66</v>
      </c>
      <c r="C45" s="17" t="s">
        <v>67</v>
      </c>
      <c r="D45" s="40"/>
      <c r="E45" s="51"/>
      <c r="G45" s="52"/>
      <c r="H45" s="40"/>
    </row>
    <row r="46" spans="1:8" customFormat="1" ht="66" x14ac:dyDescent="0.3">
      <c r="A46" s="17" t="s">
        <v>24</v>
      </c>
      <c r="B46" s="20" t="s">
        <v>68</v>
      </c>
      <c r="C46" s="17" t="s">
        <v>67</v>
      </c>
      <c r="D46" s="40"/>
      <c r="E46" s="51"/>
      <c r="G46" s="52"/>
      <c r="H46" s="40"/>
    </row>
    <row r="47" spans="1:8" customFormat="1" ht="14.4" x14ac:dyDescent="0.3">
      <c r="A47" s="17" t="s">
        <v>27</v>
      </c>
      <c r="B47" s="23" t="s">
        <v>69</v>
      </c>
      <c r="C47" s="24" t="s">
        <v>26</v>
      </c>
      <c r="D47" s="40"/>
      <c r="E47" s="51"/>
      <c r="G47" s="52"/>
      <c r="H47" s="40"/>
    </row>
    <row r="48" spans="1:8" customFormat="1" ht="26.4" x14ac:dyDescent="0.3">
      <c r="A48" s="17" t="s">
        <v>30</v>
      </c>
      <c r="B48" s="20" t="s">
        <v>70</v>
      </c>
      <c r="C48" s="17" t="s">
        <v>71</v>
      </c>
      <c r="D48" s="40"/>
      <c r="E48" s="51"/>
      <c r="G48" s="52"/>
      <c r="H48" s="40"/>
    </row>
    <row r="49" spans="1:8" customFormat="1" ht="14.4" x14ac:dyDescent="0.3">
      <c r="A49" s="45" t="s">
        <v>72</v>
      </c>
      <c r="B49" s="45"/>
      <c r="C49" s="45"/>
      <c r="D49" s="40">
        <f>E49*G49*12</f>
        <v>44208.167999999998</v>
      </c>
      <c r="E49" s="51">
        <v>0.82</v>
      </c>
      <c r="G49" s="52">
        <f>G19</f>
        <v>4492.7</v>
      </c>
      <c r="H49" s="40">
        <f>D49</f>
        <v>44208.167999999998</v>
      </c>
    </row>
    <row r="50" spans="1:8" customFormat="1" ht="39.6" x14ac:dyDescent="0.3">
      <c r="A50" s="17" t="s">
        <v>21</v>
      </c>
      <c r="B50" s="20" t="s">
        <v>73</v>
      </c>
      <c r="C50" s="17" t="s">
        <v>74</v>
      </c>
      <c r="D50" s="40"/>
      <c r="E50" s="51"/>
      <c r="G50" s="52"/>
      <c r="H50" s="40"/>
    </row>
    <row r="51" spans="1:8" customFormat="1" ht="14.4" x14ac:dyDescent="0.3">
      <c r="A51" s="45" t="s">
        <v>75</v>
      </c>
      <c r="B51" s="45"/>
      <c r="C51" s="45"/>
      <c r="D51" s="40">
        <f>E51*G51*12</f>
        <v>108363.924</v>
      </c>
      <c r="E51" s="48">
        <v>2.0099999999999998</v>
      </c>
      <c r="G51" s="49">
        <f>G19</f>
        <v>4492.7</v>
      </c>
      <c r="H51" s="40">
        <f>D51</f>
        <v>108363.924</v>
      </c>
    </row>
    <row r="52" spans="1:8" customFormat="1" ht="52.8" x14ac:dyDescent="0.3">
      <c r="A52" s="17" t="s">
        <v>21</v>
      </c>
      <c r="B52" s="20" t="s">
        <v>76</v>
      </c>
      <c r="C52" s="17" t="s">
        <v>26</v>
      </c>
      <c r="D52" s="40"/>
      <c r="E52" s="48"/>
      <c r="G52" s="49"/>
      <c r="H52" s="40"/>
    </row>
    <row r="53" spans="1:8" customFormat="1" ht="26.4" x14ac:dyDescent="0.3">
      <c r="A53" s="17" t="s">
        <v>24</v>
      </c>
      <c r="B53" s="20" t="s">
        <v>77</v>
      </c>
      <c r="C53" s="17" t="s">
        <v>74</v>
      </c>
      <c r="D53" s="40"/>
      <c r="E53" s="48"/>
      <c r="G53" s="49"/>
      <c r="H53" s="40"/>
    </row>
    <row r="54" spans="1:8" customFormat="1" ht="14.4" x14ac:dyDescent="0.3">
      <c r="A54" s="17" t="s">
        <v>27</v>
      </c>
      <c r="B54" s="20" t="s">
        <v>78</v>
      </c>
      <c r="C54" s="17" t="s">
        <v>26</v>
      </c>
      <c r="D54" s="40"/>
      <c r="E54" s="48"/>
      <c r="G54" s="49"/>
      <c r="H54" s="40"/>
    </row>
    <row r="55" spans="1:8" customFormat="1" ht="39.6" x14ac:dyDescent="0.3">
      <c r="A55" s="17" t="s">
        <v>30</v>
      </c>
      <c r="B55" s="20" t="s">
        <v>79</v>
      </c>
      <c r="C55" s="17" t="s">
        <v>26</v>
      </c>
      <c r="D55" s="40"/>
      <c r="E55" s="48"/>
      <c r="G55" s="49"/>
      <c r="H55" s="40"/>
    </row>
    <row r="56" spans="1:8" customFormat="1" ht="52.8" x14ac:dyDescent="0.3">
      <c r="A56" s="17" t="s">
        <v>32</v>
      </c>
      <c r="B56" s="20" t="s">
        <v>80</v>
      </c>
      <c r="C56" s="17" t="s">
        <v>74</v>
      </c>
      <c r="D56" s="40"/>
      <c r="E56" s="48"/>
      <c r="G56" s="49"/>
      <c r="H56" s="40"/>
    </row>
    <row r="57" spans="1:8" customFormat="1" ht="14.4" x14ac:dyDescent="0.3">
      <c r="A57" s="45" t="s">
        <v>81</v>
      </c>
      <c r="B57" s="45"/>
      <c r="C57" s="45"/>
      <c r="D57" s="40">
        <f>E57*G57*12</f>
        <v>69007.872000000003</v>
      </c>
      <c r="E57" s="51">
        <v>1.28</v>
      </c>
      <c r="G57" s="52">
        <f>G19</f>
        <v>4492.7</v>
      </c>
      <c r="H57" s="40">
        <f>D57</f>
        <v>69007.872000000003</v>
      </c>
    </row>
    <row r="58" spans="1:8" customFormat="1" ht="66" x14ac:dyDescent="0.3">
      <c r="A58" s="17" t="s">
        <v>21</v>
      </c>
      <c r="B58" s="20" t="s">
        <v>82</v>
      </c>
      <c r="C58" s="17" t="s">
        <v>26</v>
      </c>
      <c r="D58" s="40"/>
      <c r="E58" s="51"/>
      <c r="G58" s="52"/>
      <c r="H58" s="40"/>
    </row>
    <row r="59" spans="1:8" customFormat="1" ht="66" x14ac:dyDescent="0.3">
      <c r="A59" s="17" t="s">
        <v>24</v>
      </c>
      <c r="B59" s="20" t="s">
        <v>83</v>
      </c>
      <c r="C59" s="17" t="s">
        <v>74</v>
      </c>
      <c r="D59" s="40"/>
      <c r="E59" s="51"/>
      <c r="G59" s="52"/>
      <c r="H59" s="40"/>
    </row>
    <row r="60" spans="1:8" customFormat="1" ht="39.6" x14ac:dyDescent="0.3">
      <c r="A60" s="17" t="s">
        <v>27</v>
      </c>
      <c r="B60" s="20" t="s">
        <v>84</v>
      </c>
      <c r="C60" s="18" t="s">
        <v>74</v>
      </c>
      <c r="D60" s="40"/>
      <c r="E60" s="51"/>
      <c r="G60" s="52"/>
      <c r="H60" s="40"/>
    </row>
    <row r="61" spans="1:8" customFormat="1" ht="14.4" x14ac:dyDescent="0.3">
      <c r="A61" s="45" t="s">
        <v>85</v>
      </c>
      <c r="B61" s="45"/>
      <c r="C61" s="45"/>
      <c r="D61" s="45"/>
      <c r="E61" s="45"/>
      <c r="G61" s="19"/>
    </row>
    <row r="62" spans="1:8" customFormat="1" ht="66" x14ac:dyDescent="0.3">
      <c r="A62" s="17" t="s">
        <v>21</v>
      </c>
      <c r="B62" s="20" t="s">
        <v>86</v>
      </c>
      <c r="C62" s="18" t="s">
        <v>71</v>
      </c>
      <c r="D62" s="40">
        <f>E62*G62*12</f>
        <v>170902.30799999999</v>
      </c>
      <c r="E62" s="48">
        <v>3.17</v>
      </c>
      <c r="G62" s="49">
        <f>G19</f>
        <v>4492.7</v>
      </c>
      <c r="H62" s="40">
        <f>D62</f>
        <v>170902.30799999999</v>
      </c>
    </row>
    <row r="63" spans="1:8" customFormat="1" ht="26.4" x14ac:dyDescent="0.3">
      <c r="A63" s="17" t="s">
        <v>24</v>
      </c>
      <c r="B63" s="20" t="s">
        <v>87</v>
      </c>
      <c r="C63" s="18" t="s">
        <v>88</v>
      </c>
      <c r="D63" s="40"/>
      <c r="E63" s="48"/>
      <c r="G63" s="49"/>
      <c r="H63" s="40"/>
    </row>
    <row r="64" spans="1:8" customFormat="1" ht="14.4" x14ac:dyDescent="0.3">
      <c r="A64" s="45" t="s">
        <v>89</v>
      </c>
      <c r="B64" s="45"/>
      <c r="C64" s="45"/>
      <c r="D64" s="45"/>
      <c r="E64" s="45"/>
      <c r="G64" s="19"/>
    </row>
    <row r="65" spans="1:8" customFormat="1" ht="66" x14ac:dyDescent="0.3">
      <c r="A65" s="17" t="s">
        <v>21</v>
      </c>
      <c r="B65" s="20" t="s">
        <v>90</v>
      </c>
      <c r="C65" s="18" t="s">
        <v>91</v>
      </c>
      <c r="D65" s="40">
        <f>E65*G65*12</f>
        <v>234518.94</v>
      </c>
      <c r="E65" s="48">
        <v>4.3499999999999996</v>
      </c>
      <c r="G65" s="49">
        <f>G19</f>
        <v>4492.7</v>
      </c>
      <c r="H65" s="40">
        <f>D65</f>
        <v>234518.94</v>
      </c>
    </row>
    <row r="66" spans="1:8" customFormat="1" ht="66" x14ac:dyDescent="0.3">
      <c r="A66" s="17" t="s">
        <v>24</v>
      </c>
      <c r="B66" s="20" t="s">
        <v>92</v>
      </c>
      <c r="C66" s="18" t="s">
        <v>91</v>
      </c>
      <c r="D66" s="40"/>
      <c r="E66" s="48"/>
      <c r="G66" s="49"/>
      <c r="H66" s="40"/>
    </row>
    <row r="67" spans="1:8" customFormat="1" ht="66" x14ac:dyDescent="0.3">
      <c r="A67" s="48" t="s">
        <v>27</v>
      </c>
      <c r="B67" s="20" t="s">
        <v>93</v>
      </c>
      <c r="C67" s="48" t="s">
        <v>94</v>
      </c>
      <c r="D67" s="40"/>
      <c r="E67" s="48"/>
      <c r="G67" s="49"/>
      <c r="H67" s="40"/>
    </row>
    <row r="68" spans="1:8" customFormat="1" ht="26.4" x14ac:dyDescent="0.3">
      <c r="A68" s="48"/>
      <c r="B68" s="20" t="s">
        <v>95</v>
      </c>
      <c r="C68" s="48"/>
      <c r="D68" s="40"/>
      <c r="E68" s="48"/>
      <c r="G68" s="49"/>
      <c r="H68" s="40"/>
    </row>
    <row r="69" spans="1:8" customFormat="1" ht="14.4" x14ac:dyDescent="0.3">
      <c r="A69" s="48"/>
      <c r="B69" s="50" t="s">
        <v>96</v>
      </c>
      <c r="C69" s="48"/>
      <c r="D69" s="40"/>
      <c r="E69" s="48"/>
      <c r="G69" s="49"/>
      <c r="H69" s="40"/>
    </row>
    <row r="70" spans="1:8" customFormat="1" ht="14.4" x14ac:dyDescent="0.3">
      <c r="A70" s="48"/>
      <c r="B70" s="50"/>
      <c r="C70" s="48"/>
      <c r="D70" s="40"/>
      <c r="E70" s="48"/>
      <c r="G70" s="49"/>
      <c r="H70" s="40"/>
    </row>
    <row r="71" spans="1:8" customFormat="1" ht="66" x14ac:dyDescent="0.3">
      <c r="A71" s="48"/>
      <c r="B71" s="20" t="s">
        <v>97</v>
      </c>
      <c r="C71" s="48"/>
      <c r="D71" s="40"/>
      <c r="E71" s="48"/>
      <c r="G71" s="49"/>
      <c r="H71" s="40"/>
    </row>
    <row r="72" spans="1:8" customFormat="1" ht="52.8" x14ac:dyDescent="0.3">
      <c r="A72" s="48"/>
      <c r="B72" s="20" t="s">
        <v>98</v>
      </c>
      <c r="C72" s="48"/>
      <c r="D72" s="40"/>
      <c r="E72" s="48"/>
      <c r="G72" s="49"/>
      <c r="H72" s="40"/>
    </row>
    <row r="73" spans="1:8" customFormat="1" ht="79.2" x14ac:dyDescent="0.3">
      <c r="A73" s="17" t="s">
        <v>30</v>
      </c>
      <c r="B73" s="20" t="s">
        <v>99</v>
      </c>
      <c r="C73" s="18" t="s">
        <v>100</v>
      </c>
      <c r="D73" s="40"/>
      <c r="E73" s="48"/>
      <c r="G73" s="49"/>
      <c r="H73" s="40"/>
    </row>
    <row r="74" spans="1:8" customFormat="1" ht="39.6" x14ac:dyDescent="0.3">
      <c r="A74" s="17" t="s">
        <v>32</v>
      </c>
      <c r="B74" s="20" t="s">
        <v>101</v>
      </c>
      <c r="C74" s="17" t="s">
        <v>102</v>
      </c>
      <c r="D74" s="40"/>
      <c r="E74" s="48"/>
      <c r="G74" s="49"/>
      <c r="H74" s="40"/>
    </row>
    <row r="75" spans="1:8" customFormat="1" ht="66" x14ac:dyDescent="0.3">
      <c r="A75" s="17" t="s">
        <v>52</v>
      </c>
      <c r="B75" s="20" t="s">
        <v>103</v>
      </c>
      <c r="C75" s="17" t="s">
        <v>104</v>
      </c>
      <c r="D75" s="40"/>
      <c r="E75" s="48"/>
      <c r="G75" s="49"/>
      <c r="H75" s="40"/>
    </row>
    <row r="76" spans="1:8" customFormat="1" ht="52.8" x14ac:dyDescent="0.3">
      <c r="A76" s="17" t="s">
        <v>54</v>
      </c>
      <c r="B76" s="20" t="s">
        <v>105</v>
      </c>
      <c r="C76" s="17" t="s">
        <v>67</v>
      </c>
      <c r="D76" s="40"/>
      <c r="E76" s="48"/>
      <c r="G76" s="49"/>
      <c r="H76" s="40"/>
    </row>
    <row r="77" spans="1:8" customFormat="1" ht="79.2" x14ac:dyDescent="0.3">
      <c r="A77" s="17" t="s">
        <v>56</v>
      </c>
      <c r="B77" s="20" t="s">
        <v>106</v>
      </c>
      <c r="C77" s="17" t="s">
        <v>107</v>
      </c>
      <c r="D77" s="40"/>
      <c r="E77" s="48"/>
      <c r="G77" s="49"/>
      <c r="H77" s="40"/>
    </row>
    <row r="78" spans="1:8" customFormat="1" ht="105.6" x14ac:dyDescent="0.3">
      <c r="A78" s="17" t="s">
        <v>58</v>
      </c>
      <c r="B78" s="20" t="s">
        <v>108</v>
      </c>
      <c r="C78" s="17" t="s">
        <v>109</v>
      </c>
      <c r="D78" s="40"/>
      <c r="E78" s="48"/>
      <c r="G78" s="49"/>
      <c r="H78" s="40"/>
    </row>
    <row r="79" spans="1:8" customFormat="1" ht="52.8" x14ac:dyDescent="0.3">
      <c r="A79" s="17" t="s">
        <v>60</v>
      </c>
      <c r="B79" s="20" t="s">
        <v>110</v>
      </c>
      <c r="C79" s="17" t="s">
        <v>111</v>
      </c>
      <c r="D79" s="40"/>
      <c r="E79" s="48"/>
      <c r="G79" s="49"/>
      <c r="H79" s="40"/>
    </row>
    <row r="80" spans="1:8" customFormat="1" ht="26.4" x14ac:dyDescent="0.3">
      <c r="A80" s="17" t="s">
        <v>62</v>
      </c>
      <c r="B80" s="20" t="s">
        <v>112</v>
      </c>
      <c r="C80" s="17" t="s">
        <v>113</v>
      </c>
      <c r="D80" s="40"/>
      <c r="E80" s="48"/>
      <c r="G80" s="49"/>
      <c r="H80" s="40"/>
    </row>
    <row r="81" spans="1:8" customFormat="1" ht="39.6" x14ac:dyDescent="0.3">
      <c r="A81" s="17" t="s">
        <v>114</v>
      </c>
      <c r="B81" s="20" t="s">
        <v>115</v>
      </c>
      <c r="C81" s="17" t="s">
        <v>116</v>
      </c>
      <c r="D81" s="40"/>
      <c r="E81" s="48"/>
      <c r="G81" s="49"/>
      <c r="H81" s="40"/>
    </row>
    <row r="82" spans="1:8" customFormat="1" ht="92.4" x14ac:dyDescent="0.3">
      <c r="A82" s="17" t="s">
        <v>117</v>
      </c>
      <c r="B82" s="20" t="s">
        <v>118</v>
      </c>
      <c r="C82" s="17" t="s">
        <v>119</v>
      </c>
      <c r="D82" s="40"/>
      <c r="E82" s="48"/>
      <c r="G82" s="49"/>
      <c r="H82" s="40"/>
    </row>
    <row r="83" spans="1:8" customFormat="1" ht="66" x14ac:dyDescent="0.3">
      <c r="A83" s="17" t="s">
        <v>120</v>
      </c>
      <c r="B83" s="20" t="s">
        <v>121</v>
      </c>
      <c r="C83" s="17" t="s">
        <v>122</v>
      </c>
      <c r="D83" s="40"/>
      <c r="E83" s="48"/>
      <c r="G83" s="49"/>
      <c r="H83" s="40"/>
    </row>
    <row r="84" spans="1:8" customFormat="1" ht="52.8" x14ac:dyDescent="0.3">
      <c r="A84" s="17" t="s">
        <v>123</v>
      </c>
      <c r="B84" s="20" t="s">
        <v>124</v>
      </c>
      <c r="C84" s="17" t="s">
        <v>125</v>
      </c>
      <c r="D84" s="21">
        <f>E84*G84*12</f>
        <v>2156.4960000000001</v>
      </c>
      <c r="E84" s="17">
        <v>0.04</v>
      </c>
      <c r="G84" s="22">
        <f>G19</f>
        <v>4492.7</v>
      </c>
      <c r="H84" s="21">
        <f>D84</f>
        <v>2156.4960000000001</v>
      </c>
    </row>
    <row r="85" spans="1:8" customFormat="1" ht="14.4" x14ac:dyDescent="0.3">
      <c r="A85" s="45" t="s">
        <v>126</v>
      </c>
      <c r="B85" s="45"/>
      <c r="C85" s="45"/>
      <c r="D85" s="45"/>
      <c r="E85" s="45"/>
      <c r="G85" s="19"/>
    </row>
    <row r="86" spans="1:8" customFormat="1" ht="14.4" x14ac:dyDescent="0.3">
      <c r="A86" s="17" t="s">
        <v>21</v>
      </c>
      <c r="B86" s="20" t="s">
        <v>127</v>
      </c>
      <c r="C86" s="42" t="s">
        <v>133</v>
      </c>
      <c r="D86" s="40">
        <f>E86*G86*12</f>
        <v>215649.59999999998</v>
      </c>
      <c r="E86" s="46">
        <v>4</v>
      </c>
      <c r="G86" s="47">
        <f>G19</f>
        <v>4492.7</v>
      </c>
      <c r="H86" s="40">
        <f>D86</f>
        <v>215649.59999999998</v>
      </c>
    </row>
    <row r="87" spans="1:8" customFormat="1" ht="29.4" customHeight="1" x14ac:dyDescent="0.3">
      <c r="A87" s="17" t="s">
        <v>24</v>
      </c>
      <c r="B87" s="26" t="s">
        <v>136</v>
      </c>
      <c r="C87" s="43"/>
      <c r="D87" s="41"/>
      <c r="E87" s="46"/>
      <c r="G87" s="47"/>
      <c r="H87" s="41"/>
    </row>
    <row r="88" spans="1:8" customFormat="1" ht="26.4" x14ac:dyDescent="0.3">
      <c r="A88" s="17" t="s">
        <v>27</v>
      </c>
      <c r="B88" s="26" t="s">
        <v>137</v>
      </c>
      <c r="C88" s="43"/>
      <c r="D88" s="41"/>
      <c r="E88" s="46"/>
      <c r="G88" s="47"/>
      <c r="H88" s="41"/>
    </row>
    <row r="89" spans="1:8" customFormat="1" ht="29.4" customHeight="1" x14ac:dyDescent="0.3">
      <c r="A89" s="17" t="s">
        <v>30</v>
      </c>
      <c r="B89" s="26" t="s">
        <v>138</v>
      </c>
      <c r="C89" s="43"/>
      <c r="D89" s="41"/>
      <c r="E89" s="46"/>
      <c r="G89" s="47"/>
      <c r="H89" s="41"/>
    </row>
    <row r="90" spans="1:8" customFormat="1" ht="26.4" x14ac:dyDescent="0.3">
      <c r="A90" s="17" t="s">
        <v>32</v>
      </c>
      <c r="B90" s="26" t="s">
        <v>128</v>
      </c>
      <c r="C90" s="43"/>
      <c r="D90" s="41"/>
      <c r="E90" s="46"/>
      <c r="G90" s="47"/>
      <c r="H90" s="41"/>
    </row>
    <row r="91" spans="1:8" customFormat="1" ht="14.4" x14ac:dyDescent="0.3">
      <c r="A91" s="17" t="s">
        <v>52</v>
      </c>
      <c r="B91" s="26" t="s">
        <v>139</v>
      </c>
      <c r="C91" s="44"/>
      <c r="D91" s="41"/>
      <c r="E91" s="46"/>
      <c r="G91" s="47"/>
      <c r="H91" s="41"/>
    </row>
    <row r="92" spans="1:8" customFormat="1" ht="18.600000000000001" hidden="1" customHeight="1" x14ac:dyDescent="0.3">
      <c r="A92" s="18"/>
      <c r="B92" s="38" t="s">
        <v>129</v>
      </c>
      <c r="C92" s="39"/>
      <c r="D92" s="27"/>
      <c r="E92" s="28">
        <f>E19+E25+E28+E30+E44+E49+E51+E57+E62+E65+E84+E86</f>
        <v>24</v>
      </c>
      <c r="G92" s="19"/>
    </row>
    <row r="93" spans="1:8" customFormat="1" ht="20.399999999999999" customHeight="1" x14ac:dyDescent="0.3">
      <c r="A93" s="18"/>
      <c r="B93" s="38" t="s">
        <v>130</v>
      </c>
      <c r="C93" s="39"/>
      <c r="D93" s="29">
        <f>D19+D25+D28+D30+D44+D49+D51+D57+D62+D65+D84+D86</f>
        <v>1293897.6000000001</v>
      </c>
      <c r="E93" s="29"/>
      <c r="G93" s="30">
        <f>24*4492.7*12</f>
        <v>1293897.5999999999</v>
      </c>
      <c r="H93" s="29">
        <f>H19+H25+H28+H30+H44+H49+H51+H57+H62+H65+H84+H86</f>
        <v>1293897.6000000001</v>
      </c>
    </row>
    <row r="95" spans="1:8" x14ac:dyDescent="0.25">
      <c r="A95" s="54" t="s">
        <v>134</v>
      </c>
      <c r="B95" s="55"/>
      <c r="C95" s="55"/>
      <c r="D95" s="55"/>
      <c r="E95" s="55"/>
      <c r="F95" s="55"/>
      <c r="G95" s="55"/>
      <c r="H95" s="55"/>
    </row>
    <row r="96" spans="1:8" ht="14.4" x14ac:dyDescent="0.3">
      <c r="A96" s="31">
        <v>1</v>
      </c>
      <c r="B96" s="25" t="s">
        <v>135</v>
      </c>
      <c r="C96" s="32"/>
      <c r="D96" s="33"/>
      <c r="E96" s="33"/>
      <c r="F96" s="34"/>
      <c r="H96" s="21">
        <v>8585</v>
      </c>
    </row>
    <row r="97" spans="3:7" x14ac:dyDescent="0.25">
      <c r="C97" s="35"/>
      <c r="D97" s="36"/>
      <c r="E97" s="36"/>
      <c r="G97" s="37"/>
    </row>
  </sheetData>
  <mergeCells count="64">
    <mergeCell ref="A95:H95"/>
    <mergeCell ref="A3:F3"/>
    <mergeCell ref="A2:F2"/>
    <mergeCell ref="B5:C8"/>
    <mergeCell ref="A18:E18"/>
    <mergeCell ref="D19:D23"/>
    <mergeCell ref="E19:E23"/>
    <mergeCell ref="G19:G23"/>
    <mergeCell ref="A24:E24"/>
    <mergeCell ref="D25:D27"/>
    <mergeCell ref="E25:E27"/>
    <mergeCell ref="G25:G27"/>
    <mergeCell ref="A29:E29"/>
    <mergeCell ref="A30:C30"/>
    <mergeCell ref="D30:D41"/>
    <mergeCell ref="E30:E41"/>
    <mergeCell ref="G30:G41"/>
    <mergeCell ref="A35:C35"/>
    <mergeCell ref="A42:E42"/>
    <mergeCell ref="A43:E43"/>
    <mergeCell ref="A44:C44"/>
    <mergeCell ref="D44:D48"/>
    <mergeCell ref="E44:E48"/>
    <mergeCell ref="G44:G48"/>
    <mergeCell ref="A49:C49"/>
    <mergeCell ref="D49:D50"/>
    <mergeCell ref="E49:E50"/>
    <mergeCell ref="G49:G50"/>
    <mergeCell ref="A51:C51"/>
    <mergeCell ref="D51:D56"/>
    <mergeCell ref="E51:E56"/>
    <mergeCell ref="G51:G56"/>
    <mergeCell ref="A57:C57"/>
    <mergeCell ref="D57:D60"/>
    <mergeCell ref="E57:E60"/>
    <mergeCell ref="G57:G60"/>
    <mergeCell ref="A61:E61"/>
    <mergeCell ref="D62:D63"/>
    <mergeCell ref="E62:E63"/>
    <mergeCell ref="G62:G63"/>
    <mergeCell ref="A64:E64"/>
    <mergeCell ref="B92:C92"/>
    <mergeCell ref="D65:D83"/>
    <mergeCell ref="E65:E83"/>
    <mergeCell ref="G65:G83"/>
    <mergeCell ref="A67:A72"/>
    <mergeCell ref="C67:C72"/>
    <mergeCell ref="B69:B70"/>
    <mergeCell ref="B93:C93"/>
    <mergeCell ref="H19:H23"/>
    <mergeCell ref="H25:H27"/>
    <mergeCell ref="H30:H41"/>
    <mergeCell ref="H44:H48"/>
    <mergeCell ref="H49:H50"/>
    <mergeCell ref="H51:H56"/>
    <mergeCell ref="H57:H60"/>
    <mergeCell ref="H62:H63"/>
    <mergeCell ref="H65:H83"/>
    <mergeCell ref="H86:H91"/>
    <mergeCell ref="C86:C91"/>
    <mergeCell ref="A85:E85"/>
    <mergeCell ref="D86:D91"/>
    <mergeCell ref="E86:E91"/>
    <mergeCell ref="G86:G91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  <rowBreaks count="1" manualBreakCount="1">
    <brk id="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Кирова,304</vt:lpstr>
      <vt:lpstr>'Кирова,304'!Область_печати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2024-01-11T07:34:13Z</cp:lastPrinted>
  <dcterms:created xsi:type="dcterms:W3CDTF">2018-12-12T04:56:30Z</dcterms:created>
  <dcterms:modified xsi:type="dcterms:W3CDTF">2024-02-13T04:28:02Z</dcterms:modified>
</cp:coreProperties>
</file>