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Городок за 2024 отчеты по перечням\"/>
    </mc:Choice>
  </mc:AlternateContent>
  <bookViews>
    <workbookView xWindow="0" yWindow="0" windowWidth="23040" windowHeight="9192"/>
  </bookViews>
  <sheets>
    <sheet name="Дальняя 20" sheetId="1" r:id="rId1"/>
  </sheets>
  <definedNames>
    <definedName name="_xlnm.Print_Area" localSheetId="0">'Дальняя 20'!$A$1:$G$83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2" i="1"/>
  <c r="G26" i="1"/>
  <c r="F83" i="1"/>
  <c r="D63" i="1"/>
  <c r="G63" i="1" s="1"/>
  <c r="D60" i="1"/>
  <c r="G60" i="1" s="1"/>
  <c r="E55" i="1"/>
  <c r="D55" i="1"/>
  <c r="G55" i="1" s="1"/>
  <c r="E49" i="1"/>
  <c r="D49" i="1" s="1"/>
  <c r="G49" i="1" s="1"/>
  <c r="E47" i="1"/>
  <c r="D47" i="1" s="1"/>
  <c r="E42" i="1"/>
  <c r="D42" i="1"/>
  <c r="E28" i="1"/>
  <c r="D28" i="1" s="1"/>
  <c r="G28" i="1" s="1"/>
  <c r="D26" i="1"/>
  <c r="D23" i="1"/>
  <c r="G23" i="1" s="1"/>
  <c r="D21" i="1"/>
  <c r="G21" i="1" s="1"/>
  <c r="D16" i="1"/>
  <c r="G16" i="1" s="1"/>
  <c r="G83" i="1" l="1"/>
  <c r="D83" i="1"/>
</calcChain>
</file>

<file path=xl/sharedStrings.xml><?xml version="1.0" encoding="utf-8"?>
<sst xmlns="http://schemas.openxmlformats.org/spreadsheetml/2006/main" count="167" uniqueCount="122">
  <si>
    <t>Год постройки</t>
  </si>
  <si>
    <t>Площадь лестничных клеток, тамбуров,  кв.м.</t>
  </si>
  <si>
    <t>Площадь  подвальных помещений. кв м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</si>
  <si>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</si>
  <si>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</si>
  <si>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>2032-2034</t>
  </si>
  <si>
    <t xml:space="preserve"> ВДИС</t>
  </si>
  <si>
    <t>2041-2043</t>
  </si>
  <si>
    <t>крыша, фасад, подвал, фундамент</t>
  </si>
  <si>
    <t>Количество этажей, шт.</t>
  </si>
  <si>
    <t>Количество подъездов,шт.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</si>
  <si>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</si>
  <si>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</si>
  <si>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</si>
  <si>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</si>
  <si>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</si>
  <si>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</si>
  <si>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</si>
  <si>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</si>
  <si>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</si>
  <si>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</si>
  <si>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</si>
  <si>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</si>
  <si>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</si>
  <si>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</si>
  <si>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</si>
  <si>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</si>
  <si>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</si>
  <si>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</si>
  <si>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</si>
  <si>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</si>
  <si>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</si>
  <si>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</si>
  <si>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</si>
  <si>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</si>
  <si>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</si>
  <si>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</si>
  <si>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</si>
  <si>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</si>
  <si>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</si>
  <si>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</si>
  <si>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</si>
  <si>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</si>
  <si>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</si>
  <si>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</si>
  <si>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</si>
  <si>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</si>
  <si>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</si>
  <si>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</si>
  <si>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</si>
  <si>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</si>
  <si>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</si>
  <si>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</si>
  <si>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</si>
  <si>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</si>
  <si>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</si>
  <si>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</si>
  <si>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</si>
  <si>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</si>
  <si>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</si>
  <si>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</si>
  <si>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</si>
  <si>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</si>
  <si>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</si>
  <si>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</si>
  <si>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</si>
  <si>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</si>
  <si>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</si>
  <si>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</si>
  <si>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</si>
  <si>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</si>
  <si>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</si>
  <si>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</si>
  <si>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</si>
  <si>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</si>
  <si>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</si>
  <si>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</si>
  <si>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</si>
  <si>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</si>
  <si>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</si>
  <si>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</si>
  <si>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</si>
  <si>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</si>
  <si>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</si>
  <si>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</si>
  <si>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</si>
  <si>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</si>
  <si>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</si>
  <si>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</si>
  <si>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</si>
  <si>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</si>
  <si>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</si>
  <si>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</si>
  <si>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</si>
  <si>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</si>
  <si>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</si>
  <si>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</si>
  <si>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</si>
  <si>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</si>
  <si>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</si>
  <si>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</si>
  <si>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</si>
  <si>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</si>
  <si>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</si>
  <si>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</si>
  <si>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</si>
  <si>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</si>
  <si>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</si>
  <si>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</si>
  <si>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</si>
  <si>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</si>
  <si>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</si>
  <si>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</si>
  <si>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</si>
  <si>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</si>
  <si>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</si>
  <si>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</si>
  <si>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</si>
  <si>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в год руб.за 1015,6 кв.м.</t>
  </si>
  <si>
    <t>Плановая стоимость работ и услуг на 2024 г., руб.</t>
  </si>
  <si>
    <t>Фактическое выполнение работ и  услуг в 2024 г., руб.</t>
  </si>
  <si>
    <t>Отчет о выполненных работах и оказанных услугах по содержанию общего имущества многоквартирного дома № 20 по ул.Дальняя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</si>
</sst>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" fontId="1" fillId="0" borderId="0" xfId="0" applyNumberFormat="1" applyFont="1"/>
    <xf numFmtId="2" fontId="1" fillId="0" borderId="0" xfId="0" applyNumberFormat="1" applyFont="1" applyFill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Fill="1" applyAlignment="1">
      <alignment horizontal="righ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2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R83"/>
  <sheetViews>
    <sheetView tabSelected="1" topLeftCell="A79" zoomScaleNormal="100" workbookViewId="0">
      <selection sqref="A1:E1"/>
    </sheetView>
  </sheetViews>
  <sheetFormatPr defaultRowHeight="13.2" x14ac:dyDescent="0.25"/>
  <cols>
    <col min="1" max="1" width="6" style="19" customWidth="1"/>
    <col min="2" max="2" width="44.33203125" style="16" customWidth="1"/>
    <col min="3" max="3" width="18" style="10" customWidth="1"/>
    <col min="4" max="4" width="13.109375" style="2" customWidth="1"/>
    <col min="5" max="5" width="3.5546875" style="2" hidden="1" customWidth="1"/>
    <col min="6" max="6" width="5.88671875" style="1" hidden="1" customWidth="1"/>
    <col min="7" max="7" width="13.33203125" style="1" customWidth="1"/>
    <col min="8" max="8" width="7.44140625" style="1" customWidth="1"/>
    <col min="9" max="9" width="7.88671875" style="1" customWidth="1"/>
    <col min="10" max="10" width="6.5546875" style="1" customWidth="1"/>
    <col min="11" max="11" width="6.109375" style="1" customWidth="1"/>
    <col min="12" max="12" width="12" style="1" customWidth="1"/>
    <col min="13" max="16384" width="8.88671875" style="1"/>
  </cols>
  <sheetData>
    <row r="1" spans="1:18" s="11" customFormat="1" ht="34.200000000000003" customHeight="1" x14ac:dyDescent="0.3">
      <c r="A1" s="43" t="s">
        <v>121</v>
      </c>
      <c r="B1" s="43"/>
      <c r="C1" s="43"/>
      <c r="D1" s="43"/>
      <c r="E1" s="43"/>
      <c r="F1" s="43"/>
      <c r="G1" s="43"/>
    </row>
    <row r="2" spans="1:18" s="11" customFormat="1" ht="14.4" x14ac:dyDescent="0.3">
      <c r="A2" s="44"/>
      <c r="B2" s="44"/>
      <c r="C2" s="44"/>
      <c r="D2" s="44"/>
      <c r="E2" s="44"/>
    </row>
    <row r="3" spans="1:18" s="11" customFormat="1" ht="25.2" customHeight="1" x14ac:dyDescent="0.3">
      <c r="A3" s="21"/>
      <c r="B3" s="21"/>
      <c r="C3" s="5" t="s">
        <v>0</v>
      </c>
      <c r="D3" s="6">
        <v>2010</v>
      </c>
      <c r="E3" s="21"/>
    </row>
    <row r="4" spans="1:18" customFormat="1" ht="18" customHeight="1" x14ac:dyDescent="0.3">
      <c r="A4" s="45" t="s">
        <v>4</v>
      </c>
      <c r="B4" s="45"/>
      <c r="C4" s="45"/>
      <c r="D4" s="23" t="s">
        <v>5</v>
      </c>
      <c r="E4" s="2"/>
      <c r="F4" s="1"/>
      <c r="G4" s="3" t="s">
        <v>6</v>
      </c>
    </row>
    <row r="5" spans="1:18" customFormat="1" ht="41.4" customHeight="1" x14ac:dyDescent="0.3">
      <c r="A5" s="45"/>
      <c r="B5" s="45"/>
      <c r="C5" s="45"/>
      <c r="D5" s="23" t="s">
        <v>7</v>
      </c>
      <c r="E5" s="2"/>
      <c r="F5" s="1"/>
      <c r="G5" s="25" t="s">
        <v>8</v>
      </c>
    </row>
    <row r="6" spans="1:18" customFormat="1" ht="14.4" x14ac:dyDescent="0.3">
      <c r="A6" s="17"/>
      <c r="B6" s="13"/>
      <c r="C6" s="5" t="s">
        <v>9</v>
      </c>
      <c r="D6" s="6">
        <v>3</v>
      </c>
      <c r="E6" s="4"/>
    </row>
    <row r="7" spans="1:18" customFormat="1" ht="14.4" x14ac:dyDescent="0.3">
      <c r="A7" s="18"/>
      <c r="B7" s="14"/>
      <c r="C7" s="8" t="s">
        <v>10</v>
      </c>
      <c r="D7" s="9">
        <v>2</v>
      </c>
      <c r="E7" s="7"/>
    </row>
    <row r="8" spans="1:18" customFormat="1" ht="14.4" x14ac:dyDescent="0.3">
      <c r="A8" s="18"/>
      <c r="B8" s="14"/>
      <c r="C8" s="8" t="s">
        <v>11</v>
      </c>
      <c r="D8" s="9">
        <v>19</v>
      </c>
      <c r="E8" s="7"/>
    </row>
    <row r="9" spans="1:18" customFormat="1" ht="14.4" x14ac:dyDescent="0.3">
      <c r="A9" s="18"/>
      <c r="B9" s="14"/>
      <c r="C9" s="8" t="s">
        <v>3</v>
      </c>
      <c r="D9" s="20">
        <v>1015.6</v>
      </c>
      <c r="E9" s="7"/>
      <c r="N9" s="1"/>
      <c r="O9" s="24"/>
      <c r="P9" s="1"/>
      <c r="Q9" s="22"/>
      <c r="R9" s="1"/>
    </row>
    <row r="10" spans="1:18" customFormat="1" ht="14.4" x14ac:dyDescent="0.3">
      <c r="A10" s="18"/>
      <c r="B10" s="14"/>
      <c r="C10" s="8" t="s">
        <v>1</v>
      </c>
      <c r="D10" s="7">
        <v>156</v>
      </c>
      <c r="E10" s="7"/>
    </row>
    <row r="11" spans="1:18" customFormat="1" ht="14.4" customHeight="1" x14ac:dyDescent="0.3">
      <c r="A11" s="19"/>
      <c r="B11" s="42" t="s">
        <v>2</v>
      </c>
      <c r="C11" s="42"/>
      <c r="D11" s="20">
        <v>400.3</v>
      </c>
      <c r="E11" s="7"/>
    </row>
    <row r="12" spans="1:18" customFormat="1" ht="14.4" customHeight="1" x14ac:dyDescent="0.3">
      <c r="A12" s="19"/>
      <c r="B12" s="26"/>
      <c r="C12" s="26" t="s">
        <v>12</v>
      </c>
      <c r="D12" s="27">
        <v>4643</v>
      </c>
      <c r="E12" s="7"/>
    </row>
    <row r="13" spans="1:18" customFormat="1" ht="13.2" customHeight="1" x14ac:dyDescent="0.3">
      <c r="A13" s="19"/>
      <c r="B13" s="15"/>
      <c r="C13" s="12"/>
      <c r="D13" s="7"/>
      <c r="E13" s="7"/>
    </row>
    <row r="14" spans="1:18" ht="70.2" customHeight="1" x14ac:dyDescent="0.25">
      <c r="A14" s="28" t="s">
        <v>13</v>
      </c>
      <c r="B14" s="28" t="s">
        <v>14</v>
      </c>
      <c r="C14" s="28" t="s">
        <v>15</v>
      </c>
      <c r="D14" s="29" t="s">
        <v>119</v>
      </c>
      <c r="E14" s="28" t="s">
        <v>16</v>
      </c>
      <c r="G14" s="29" t="s">
        <v>120</v>
      </c>
    </row>
    <row r="15" spans="1:18" ht="15" customHeight="1" x14ac:dyDescent="0.25">
      <c r="A15" s="46" t="s">
        <v>17</v>
      </c>
      <c r="B15" s="46"/>
      <c r="C15" s="46"/>
      <c r="D15" s="46"/>
      <c r="E15" s="46"/>
      <c r="F15" s="31"/>
    </row>
    <row r="16" spans="1:18" ht="93" customHeight="1" x14ac:dyDescent="0.25">
      <c r="A16" s="28" t="s">
        <v>18</v>
      </c>
      <c r="B16" s="32" t="s">
        <v>19</v>
      </c>
      <c r="C16" s="28" t="s">
        <v>20</v>
      </c>
      <c r="D16" s="47">
        <f>E16*F16*12</f>
        <v>57279.840000000011</v>
      </c>
      <c r="E16" s="48">
        <v>4.7</v>
      </c>
      <c r="F16" s="49">
        <v>1015.6</v>
      </c>
      <c r="G16" s="47">
        <f>D16</f>
        <v>57279.840000000011</v>
      </c>
    </row>
    <row r="17" spans="1:7" ht="42.75" customHeight="1" x14ac:dyDescent="0.25">
      <c r="A17" s="28" t="s">
        <v>21</v>
      </c>
      <c r="B17" s="32" t="s">
        <v>22</v>
      </c>
      <c r="C17" s="28" t="s">
        <v>23</v>
      </c>
      <c r="D17" s="47"/>
      <c r="E17" s="48"/>
      <c r="F17" s="49"/>
      <c r="G17" s="47"/>
    </row>
    <row r="18" spans="1:7" ht="30.75" customHeight="1" x14ac:dyDescent="0.25">
      <c r="A18" s="28" t="s">
        <v>24</v>
      </c>
      <c r="B18" s="32" t="s">
        <v>25</v>
      </c>
      <c r="C18" s="28" t="s">
        <v>23</v>
      </c>
      <c r="D18" s="47"/>
      <c r="E18" s="48"/>
      <c r="F18" s="49"/>
      <c r="G18" s="47"/>
    </row>
    <row r="19" spans="1:7" ht="40.5" customHeight="1" x14ac:dyDescent="0.25">
      <c r="A19" s="28" t="s">
        <v>26</v>
      </c>
      <c r="B19" s="32" t="s">
        <v>27</v>
      </c>
      <c r="C19" s="28" t="s">
        <v>23</v>
      </c>
      <c r="D19" s="47"/>
      <c r="E19" s="48"/>
      <c r="F19" s="49"/>
      <c r="G19" s="47"/>
    </row>
    <row r="20" spans="1:7" ht="55.5" customHeight="1" x14ac:dyDescent="0.25">
      <c r="A20" s="28" t="s">
        <v>28</v>
      </c>
      <c r="B20" s="32" t="s">
        <v>29</v>
      </c>
      <c r="C20" s="28" t="s">
        <v>23</v>
      </c>
      <c r="D20" s="47"/>
      <c r="E20" s="48"/>
      <c r="F20" s="49"/>
      <c r="G20" s="47"/>
    </row>
    <row r="21" spans="1:7" ht="27" customHeight="1" x14ac:dyDescent="0.25">
      <c r="A21" s="28" t="s">
        <v>30</v>
      </c>
      <c r="B21" s="32" t="s">
        <v>31</v>
      </c>
      <c r="C21" s="28"/>
      <c r="D21" s="33">
        <f>E21*F21*12</f>
        <v>1828.08</v>
      </c>
      <c r="E21" s="34">
        <v>0.15</v>
      </c>
      <c r="F21" s="35">
        <v>1015.6</v>
      </c>
      <c r="G21" s="33">
        <f>D21</f>
        <v>1828.08</v>
      </c>
    </row>
    <row r="22" spans="1:7" ht="15" customHeight="1" x14ac:dyDescent="0.25">
      <c r="A22" s="46" t="s">
        <v>32</v>
      </c>
      <c r="B22" s="46"/>
      <c r="C22" s="46"/>
      <c r="D22" s="46"/>
      <c r="E22" s="46"/>
      <c r="F22" s="31"/>
    </row>
    <row r="23" spans="1:7" ht="25.8" customHeight="1" x14ac:dyDescent="0.25">
      <c r="A23" s="28" t="s">
        <v>18</v>
      </c>
      <c r="B23" s="32" t="s">
        <v>33</v>
      </c>
      <c r="C23" s="28" t="s">
        <v>34</v>
      </c>
      <c r="D23" s="47">
        <f>E23*F23*12</f>
        <v>12796.560000000001</v>
      </c>
      <c r="E23" s="48">
        <v>1.05</v>
      </c>
      <c r="F23" s="49">
        <v>1015.6</v>
      </c>
      <c r="G23" s="47">
        <f>D23</f>
        <v>12796.560000000001</v>
      </c>
    </row>
    <row r="24" spans="1:7" ht="27.6" customHeight="1" x14ac:dyDescent="0.25">
      <c r="A24" s="28" t="s">
        <v>21</v>
      </c>
      <c r="B24" s="32" t="s">
        <v>35</v>
      </c>
      <c r="C24" s="28" t="s">
        <v>36</v>
      </c>
      <c r="D24" s="47"/>
      <c r="E24" s="48"/>
      <c r="F24" s="49"/>
      <c r="G24" s="47"/>
    </row>
    <row r="25" spans="1:7" ht="78" customHeight="1" x14ac:dyDescent="0.25">
      <c r="A25" s="28" t="s">
        <v>24</v>
      </c>
      <c r="B25" s="32" t="s">
        <v>37</v>
      </c>
      <c r="C25" s="28" t="s">
        <v>36</v>
      </c>
      <c r="D25" s="47"/>
      <c r="E25" s="48"/>
      <c r="F25" s="49"/>
      <c r="G25" s="47"/>
    </row>
    <row r="26" spans="1:7" ht="27.6" customHeight="1" x14ac:dyDescent="0.25">
      <c r="A26" s="28" t="s">
        <v>26</v>
      </c>
      <c r="B26" s="32" t="s">
        <v>38</v>
      </c>
      <c r="C26" s="28" t="s">
        <v>23</v>
      </c>
      <c r="D26" s="29">
        <f>E26*F26*12</f>
        <v>2559.3119999999999</v>
      </c>
      <c r="E26" s="30">
        <v>0.21</v>
      </c>
      <c r="F26" s="36">
        <v>1015.6</v>
      </c>
      <c r="G26" s="29">
        <f>D26</f>
        <v>2559.3119999999999</v>
      </c>
    </row>
    <row r="27" spans="1:7" ht="15" customHeight="1" x14ac:dyDescent="0.25">
      <c r="A27" s="46" t="s">
        <v>39</v>
      </c>
      <c r="B27" s="46"/>
      <c r="C27" s="46"/>
      <c r="D27" s="46"/>
      <c r="E27" s="46"/>
      <c r="F27" s="31"/>
    </row>
    <row r="28" spans="1:7" ht="15" customHeight="1" x14ac:dyDescent="0.25">
      <c r="A28" s="50" t="s">
        <v>40</v>
      </c>
      <c r="B28" s="50"/>
      <c r="C28" s="50"/>
      <c r="D28" s="47">
        <f>E28*F28*12</f>
        <v>54842.399999999994</v>
      </c>
      <c r="E28" s="48">
        <f>3.5+1</f>
        <v>4.5</v>
      </c>
      <c r="F28" s="49">
        <v>1015.6</v>
      </c>
      <c r="G28" s="47">
        <f>D28</f>
        <v>54842.399999999994</v>
      </c>
    </row>
    <row r="29" spans="1:7" ht="25.5" customHeight="1" x14ac:dyDescent="0.25">
      <c r="A29" s="28" t="s">
        <v>18</v>
      </c>
      <c r="B29" s="32" t="s">
        <v>41</v>
      </c>
      <c r="C29" s="28" t="s">
        <v>42</v>
      </c>
      <c r="D29" s="47"/>
      <c r="E29" s="48"/>
      <c r="F29" s="49"/>
      <c r="G29" s="47"/>
    </row>
    <row r="30" spans="1:7" ht="58.2" customHeight="1" x14ac:dyDescent="0.25">
      <c r="A30" s="28" t="s">
        <v>21</v>
      </c>
      <c r="B30" s="32" t="s">
        <v>43</v>
      </c>
      <c r="C30" s="28" t="s">
        <v>44</v>
      </c>
      <c r="D30" s="47"/>
      <c r="E30" s="48"/>
      <c r="F30" s="49"/>
      <c r="G30" s="47"/>
    </row>
    <row r="31" spans="1:7" ht="16.2" customHeight="1" x14ac:dyDescent="0.25">
      <c r="A31" s="28">
        <v>3</v>
      </c>
      <c r="B31" s="32" t="s">
        <v>45</v>
      </c>
      <c r="C31" s="28" t="s">
        <v>46</v>
      </c>
      <c r="D31" s="47"/>
      <c r="E31" s="48"/>
      <c r="F31" s="49"/>
      <c r="G31" s="47"/>
    </row>
    <row r="32" spans="1:7" ht="29.4" customHeight="1" x14ac:dyDescent="0.25">
      <c r="A32" s="28">
        <v>4</v>
      </c>
      <c r="B32" s="32" t="s">
        <v>47</v>
      </c>
      <c r="C32" s="28" t="s">
        <v>48</v>
      </c>
      <c r="D32" s="47"/>
      <c r="E32" s="48"/>
      <c r="F32" s="49"/>
      <c r="G32" s="47"/>
    </row>
    <row r="33" spans="1:7" ht="19.8" customHeight="1" x14ac:dyDescent="0.25">
      <c r="A33" s="28">
        <v>5</v>
      </c>
      <c r="B33" s="32" t="s">
        <v>49</v>
      </c>
      <c r="C33" s="28" t="s">
        <v>50</v>
      </c>
      <c r="D33" s="47"/>
      <c r="E33" s="48"/>
      <c r="F33" s="49"/>
      <c r="G33" s="47"/>
    </row>
    <row r="34" spans="1:7" ht="15" customHeight="1" x14ac:dyDescent="0.25">
      <c r="A34" s="50" t="s">
        <v>51</v>
      </c>
      <c r="B34" s="50"/>
      <c r="C34" s="50"/>
      <c r="D34" s="47"/>
      <c r="E34" s="48"/>
      <c r="F34" s="49"/>
      <c r="G34" s="47"/>
    </row>
    <row r="35" spans="1:7" ht="25.8" customHeight="1" x14ac:dyDescent="0.25">
      <c r="A35" s="28">
        <v>6</v>
      </c>
      <c r="B35" s="32" t="s">
        <v>52</v>
      </c>
      <c r="C35" s="28" t="s">
        <v>53</v>
      </c>
      <c r="D35" s="47"/>
      <c r="E35" s="48"/>
      <c r="F35" s="49"/>
      <c r="G35" s="47"/>
    </row>
    <row r="36" spans="1:7" ht="38.4" customHeight="1" x14ac:dyDescent="0.25">
      <c r="A36" s="28">
        <v>7</v>
      </c>
      <c r="B36" s="32" t="s">
        <v>54</v>
      </c>
      <c r="C36" s="28" t="s">
        <v>53</v>
      </c>
      <c r="D36" s="47"/>
      <c r="E36" s="48"/>
      <c r="F36" s="49"/>
      <c r="G36" s="47"/>
    </row>
    <row r="37" spans="1:7" ht="38.4" customHeight="1" x14ac:dyDescent="0.25">
      <c r="A37" s="28">
        <v>8</v>
      </c>
      <c r="B37" s="32" t="s">
        <v>55</v>
      </c>
      <c r="C37" s="28" t="s">
        <v>42</v>
      </c>
      <c r="D37" s="47"/>
      <c r="E37" s="48"/>
      <c r="F37" s="49"/>
      <c r="G37" s="47"/>
    </row>
    <row r="38" spans="1:7" ht="18.600000000000001" customHeight="1" x14ac:dyDescent="0.25">
      <c r="A38" s="28">
        <v>9</v>
      </c>
      <c r="B38" s="32" t="s">
        <v>56</v>
      </c>
      <c r="C38" s="28" t="s">
        <v>42</v>
      </c>
      <c r="D38" s="47"/>
      <c r="E38" s="48"/>
      <c r="F38" s="49"/>
      <c r="G38" s="47"/>
    </row>
    <row r="39" spans="1:7" ht="36.75" customHeight="1" x14ac:dyDescent="0.25">
      <c r="A39" s="28">
        <v>10</v>
      </c>
      <c r="B39" s="32" t="s">
        <v>43</v>
      </c>
      <c r="C39" s="28" t="s">
        <v>57</v>
      </c>
      <c r="D39" s="47"/>
      <c r="E39" s="48"/>
      <c r="F39" s="49"/>
      <c r="G39" s="47"/>
    </row>
    <row r="40" spans="1:7" ht="12.6" customHeight="1" x14ac:dyDescent="0.25">
      <c r="A40" s="28">
        <v>11</v>
      </c>
      <c r="B40" s="32" t="s">
        <v>58</v>
      </c>
      <c r="C40" s="28" t="s">
        <v>42</v>
      </c>
      <c r="D40" s="47"/>
      <c r="E40" s="48"/>
      <c r="F40" s="49"/>
      <c r="G40" s="47"/>
    </row>
    <row r="41" spans="1:7" ht="15" customHeight="1" x14ac:dyDescent="0.25">
      <c r="A41" s="46" t="s">
        <v>59</v>
      </c>
      <c r="B41" s="46"/>
      <c r="C41" s="46"/>
      <c r="D41" s="46"/>
      <c r="E41" s="46"/>
      <c r="F41" s="31"/>
    </row>
    <row r="42" spans="1:7" ht="15" customHeight="1" x14ac:dyDescent="0.25">
      <c r="A42" s="50" t="s">
        <v>60</v>
      </c>
      <c r="B42" s="50"/>
      <c r="C42" s="50"/>
      <c r="D42" s="47">
        <f>E42*F42*12</f>
        <v>41802.096000000005</v>
      </c>
      <c r="E42" s="48">
        <f>2.43+1</f>
        <v>3.43</v>
      </c>
      <c r="F42" s="49">
        <v>1015.6</v>
      </c>
      <c r="G42" s="47">
        <f>D42</f>
        <v>41802.096000000005</v>
      </c>
    </row>
    <row r="43" spans="1:7" ht="94.2" customHeight="1" x14ac:dyDescent="0.25">
      <c r="A43" s="28" t="s">
        <v>18</v>
      </c>
      <c r="B43" s="32" t="s">
        <v>61</v>
      </c>
      <c r="C43" s="28" t="s">
        <v>62</v>
      </c>
      <c r="D43" s="47"/>
      <c r="E43" s="48"/>
      <c r="F43" s="49"/>
      <c r="G43" s="47"/>
    </row>
    <row r="44" spans="1:7" ht="55.2" customHeight="1" x14ac:dyDescent="0.25">
      <c r="A44" s="28" t="s">
        <v>21</v>
      </c>
      <c r="B44" s="32" t="s">
        <v>63</v>
      </c>
      <c r="C44" s="28" t="s">
        <v>62</v>
      </c>
      <c r="D44" s="47"/>
      <c r="E44" s="48"/>
      <c r="F44" s="49"/>
      <c r="G44" s="47"/>
    </row>
    <row r="45" spans="1:7" s="37" customFormat="1" ht="13.8" customHeight="1" x14ac:dyDescent="0.25">
      <c r="A45" s="28">
        <v>3</v>
      </c>
      <c r="B45" s="32" t="s">
        <v>64</v>
      </c>
      <c r="C45" s="28" t="s">
        <v>23</v>
      </c>
      <c r="D45" s="47"/>
      <c r="E45" s="48"/>
      <c r="F45" s="49"/>
      <c r="G45" s="47"/>
    </row>
    <row r="46" spans="1:7" s="37" customFormat="1" ht="28.2" customHeight="1" x14ac:dyDescent="0.25">
      <c r="A46" s="28">
        <v>4</v>
      </c>
      <c r="B46" s="32" t="s">
        <v>65</v>
      </c>
      <c r="C46" s="28" t="s">
        <v>62</v>
      </c>
      <c r="D46" s="47"/>
      <c r="E46" s="48"/>
      <c r="F46" s="49"/>
      <c r="G46" s="47"/>
    </row>
    <row r="47" spans="1:7" ht="15" customHeight="1" x14ac:dyDescent="0.25">
      <c r="A47" s="50" t="s">
        <v>66</v>
      </c>
      <c r="B47" s="50"/>
      <c r="C47" s="50"/>
      <c r="D47" s="47">
        <f>E47*F47*12</f>
        <v>44239.536</v>
      </c>
      <c r="E47" s="48">
        <f>3.13+0.5</f>
        <v>3.63</v>
      </c>
      <c r="F47" s="49">
        <v>1015.6</v>
      </c>
      <c r="G47" s="47">
        <f>D47</f>
        <v>44239.536</v>
      </c>
    </row>
    <row r="48" spans="1:7" ht="52.2" customHeight="1" x14ac:dyDescent="0.25">
      <c r="A48" s="28" t="s">
        <v>18</v>
      </c>
      <c r="B48" s="32" t="s">
        <v>67</v>
      </c>
      <c r="C48" s="28" t="s">
        <v>68</v>
      </c>
      <c r="D48" s="47"/>
      <c r="E48" s="48"/>
      <c r="F48" s="49"/>
      <c r="G48" s="47"/>
    </row>
    <row r="49" spans="1:7" ht="15" customHeight="1" x14ac:dyDescent="0.25">
      <c r="A49" s="50" t="s">
        <v>69</v>
      </c>
      <c r="B49" s="50"/>
      <c r="C49" s="50"/>
      <c r="D49" s="47">
        <f>E49*F49*12</f>
        <v>67029.600000000006</v>
      </c>
      <c r="E49" s="48">
        <f>4.32+1.18</f>
        <v>5.5</v>
      </c>
      <c r="F49" s="49">
        <v>1015.6</v>
      </c>
      <c r="G49" s="47">
        <f>D49</f>
        <v>67029.600000000006</v>
      </c>
    </row>
    <row r="50" spans="1:7" ht="39.6" customHeight="1" x14ac:dyDescent="0.25">
      <c r="A50" s="28" t="s">
        <v>18</v>
      </c>
      <c r="B50" s="32" t="s">
        <v>70</v>
      </c>
      <c r="C50" s="28" t="s">
        <v>23</v>
      </c>
      <c r="D50" s="47"/>
      <c r="E50" s="48"/>
      <c r="F50" s="49"/>
      <c r="G50" s="47"/>
    </row>
    <row r="51" spans="1:7" ht="15.6" customHeight="1" x14ac:dyDescent="0.25">
      <c r="A51" s="28" t="s">
        <v>21</v>
      </c>
      <c r="B51" s="32" t="s">
        <v>71</v>
      </c>
      <c r="C51" s="28" t="s">
        <v>23</v>
      </c>
      <c r="D51" s="47"/>
      <c r="E51" s="48"/>
      <c r="F51" s="49"/>
      <c r="G51" s="47"/>
    </row>
    <row r="52" spans="1:7" ht="18" customHeight="1" x14ac:dyDescent="0.25">
      <c r="A52" s="28" t="s">
        <v>26</v>
      </c>
      <c r="B52" s="32" t="s">
        <v>72</v>
      </c>
      <c r="C52" s="28" t="s">
        <v>23</v>
      </c>
      <c r="D52" s="47"/>
      <c r="E52" s="48"/>
      <c r="F52" s="49"/>
      <c r="G52" s="47"/>
    </row>
    <row r="53" spans="1:7" ht="41.4" customHeight="1" x14ac:dyDescent="0.25">
      <c r="A53" s="28" t="s">
        <v>28</v>
      </c>
      <c r="B53" s="32" t="s">
        <v>73</v>
      </c>
      <c r="C53" s="28" t="s">
        <v>23</v>
      </c>
      <c r="D53" s="47"/>
      <c r="E53" s="48"/>
      <c r="F53" s="49"/>
      <c r="G53" s="47"/>
    </row>
    <row r="54" spans="1:7" s="37" customFormat="1" ht="39" customHeight="1" x14ac:dyDescent="0.25">
      <c r="A54" s="28" t="s">
        <v>30</v>
      </c>
      <c r="B54" s="32" t="s">
        <v>74</v>
      </c>
      <c r="C54" s="28" t="s">
        <v>62</v>
      </c>
      <c r="D54" s="47"/>
      <c r="E54" s="48"/>
      <c r="F54" s="49"/>
      <c r="G54" s="47"/>
    </row>
    <row r="55" spans="1:7" ht="15" customHeight="1" x14ac:dyDescent="0.25">
      <c r="A55" s="50" t="s">
        <v>75</v>
      </c>
      <c r="B55" s="50"/>
      <c r="C55" s="50"/>
      <c r="D55" s="47">
        <f>E55*F55*12</f>
        <v>42045.840000000004</v>
      </c>
      <c r="E55" s="48">
        <f>2.45+1</f>
        <v>3.45</v>
      </c>
      <c r="F55" s="49">
        <v>1015.6</v>
      </c>
      <c r="G55" s="47">
        <f>D55</f>
        <v>42045.840000000004</v>
      </c>
    </row>
    <row r="56" spans="1:7" ht="67.8" customHeight="1" x14ac:dyDescent="0.25">
      <c r="A56" s="28" t="s">
        <v>18</v>
      </c>
      <c r="B56" s="32" t="s">
        <v>76</v>
      </c>
      <c r="C56" s="38" t="s">
        <v>23</v>
      </c>
      <c r="D56" s="47"/>
      <c r="E56" s="48"/>
      <c r="F56" s="49"/>
      <c r="G56" s="47"/>
    </row>
    <row r="57" spans="1:7" ht="82.5" customHeight="1" x14ac:dyDescent="0.25">
      <c r="A57" s="28" t="s">
        <v>21</v>
      </c>
      <c r="B57" s="32" t="s">
        <v>77</v>
      </c>
      <c r="C57" s="28" t="s">
        <v>23</v>
      </c>
      <c r="D57" s="47"/>
      <c r="E57" s="48"/>
      <c r="F57" s="49"/>
      <c r="G57" s="47"/>
    </row>
    <row r="58" spans="1:7" s="37" customFormat="1" ht="42.6" customHeight="1" x14ac:dyDescent="0.25">
      <c r="A58" s="28">
        <v>3</v>
      </c>
      <c r="B58" s="32" t="s">
        <v>78</v>
      </c>
      <c r="C58" s="28" t="s">
        <v>62</v>
      </c>
      <c r="D58" s="47"/>
      <c r="E58" s="48"/>
      <c r="F58" s="49"/>
      <c r="G58" s="47"/>
    </row>
    <row r="59" spans="1:7" ht="15" customHeight="1" x14ac:dyDescent="0.25">
      <c r="A59" s="50" t="s">
        <v>79</v>
      </c>
      <c r="B59" s="50"/>
      <c r="C59" s="50"/>
      <c r="D59" s="50"/>
      <c r="E59" s="50"/>
      <c r="F59" s="31"/>
    </row>
    <row r="60" spans="1:7" ht="66" customHeight="1" x14ac:dyDescent="0.25">
      <c r="A60" s="28" t="s">
        <v>18</v>
      </c>
      <c r="B60" s="32" t="s">
        <v>80</v>
      </c>
      <c r="C60" s="38" t="s">
        <v>81</v>
      </c>
      <c r="D60" s="47">
        <f>E60*F60*12</f>
        <v>29371.152000000002</v>
      </c>
      <c r="E60" s="48">
        <v>2.41</v>
      </c>
      <c r="F60" s="49">
        <v>1015.6</v>
      </c>
      <c r="G60" s="47">
        <f>D60</f>
        <v>29371.152000000002</v>
      </c>
    </row>
    <row r="61" spans="1:7" ht="27.6" customHeight="1" x14ac:dyDescent="0.25">
      <c r="A61" s="28" t="s">
        <v>21</v>
      </c>
      <c r="B61" s="32" t="s">
        <v>82</v>
      </c>
      <c r="C61" s="38" t="s">
        <v>83</v>
      </c>
      <c r="D61" s="47"/>
      <c r="E61" s="48"/>
      <c r="F61" s="49"/>
      <c r="G61" s="47"/>
    </row>
    <row r="62" spans="1:7" x14ac:dyDescent="0.25">
      <c r="A62" s="50" t="s">
        <v>84</v>
      </c>
      <c r="B62" s="50"/>
      <c r="C62" s="50"/>
      <c r="D62" s="50"/>
      <c r="E62" s="50"/>
      <c r="F62" s="49">
        <v>1015.6</v>
      </c>
    </row>
    <row r="63" spans="1:7" ht="78.75" customHeight="1" x14ac:dyDescent="0.25">
      <c r="A63" s="28" t="s">
        <v>18</v>
      </c>
      <c r="B63" s="32" t="s">
        <v>85</v>
      </c>
      <c r="C63" s="38" t="s">
        <v>86</v>
      </c>
      <c r="D63" s="57">
        <f>E63*F62*12</f>
        <v>47408.207999999999</v>
      </c>
      <c r="E63" s="51">
        <v>3.89</v>
      </c>
      <c r="F63" s="49"/>
      <c r="G63" s="57">
        <f>D63</f>
        <v>47408.207999999999</v>
      </c>
    </row>
    <row r="64" spans="1:7" ht="70.5" customHeight="1" x14ac:dyDescent="0.25">
      <c r="A64" s="28" t="s">
        <v>21</v>
      </c>
      <c r="B64" s="32" t="s">
        <v>87</v>
      </c>
      <c r="C64" s="38" t="s">
        <v>86</v>
      </c>
      <c r="D64" s="58"/>
      <c r="E64" s="52"/>
      <c r="F64" s="49"/>
      <c r="G64" s="58"/>
    </row>
    <row r="65" spans="1:7" ht="67.5" customHeight="1" x14ac:dyDescent="0.25">
      <c r="A65" s="54" t="s">
        <v>24</v>
      </c>
      <c r="B65" s="32" t="s">
        <v>88</v>
      </c>
      <c r="C65" s="54" t="s">
        <v>89</v>
      </c>
      <c r="D65" s="58"/>
      <c r="E65" s="52"/>
      <c r="F65" s="49"/>
      <c r="G65" s="58"/>
    </row>
    <row r="66" spans="1:7" ht="30.75" customHeight="1" x14ac:dyDescent="0.25">
      <c r="A66" s="54"/>
      <c r="B66" s="32" t="s">
        <v>90</v>
      </c>
      <c r="C66" s="54"/>
      <c r="D66" s="58"/>
      <c r="E66" s="52"/>
      <c r="F66" s="49"/>
      <c r="G66" s="58"/>
    </row>
    <row r="67" spans="1:7" ht="15" customHeight="1" x14ac:dyDescent="0.25">
      <c r="A67" s="54"/>
      <c r="B67" s="55" t="s">
        <v>91</v>
      </c>
      <c r="C67" s="54"/>
      <c r="D67" s="58"/>
      <c r="E67" s="52"/>
      <c r="F67" s="49"/>
      <c r="G67" s="58"/>
    </row>
    <row r="68" spans="1:7" ht="52.8" customHeight="1" x14ac:dyDescent="0.25">
      <c r="A68" s="54"/>
      <c r="B68" s="55"/>
      <c r="C68" s="54"/>
      <c r="D68" s="58"/>
      <c r="E68" s="52"/>
      <c r="F68" s="49"/>
      <c r="G68" s="58"/>
    </row>
    <row r="69" spans="1:7" ht="67.8" customHeight="1" x14ac:dyDescent="0.25">
      <c r="A69" s="54"/>
      <c r="B69" s="32" t="s">
        <v>92</v>
      </c>
      <c r="C69" s="54"/>
      <c r="D69" s="58"/>
      <c r="E69" s="52"/>
      <c r="F69" s="49"/>
      <c r="G69" s="58"/>
    </row>
    <row r="70" spans="1:7" ht="54.75" customHeight="1" x14ac:dyDescent="0.25">
      <c r="A70" s="54"/>
      <c r="B70" s="32" t="s">
        <v>93</v>
      </c>
      <c r="C70" s="54"/>
      <c r="D70" s="58"/>
      <c r="E70" s="52"/>
      <c r="F70" s="49"/>
      <c r="G70" s="58"/>
    </row>
    <row r="71" spans="1:7" ht="80.25" customHeight="1" x14ac:dyDescent="0.25">
      <c r="A71" s="28" t="s">
        <v>26</v>
      </c>
      <c r="B71" s="32" t="s">
        <v>94</v>
      </c>
      <c r="C71" s="38" t="s">
        <v>95</v>
      </c>
      <c r="D71" s="58"/>
      <c r="E71" s="52"/>
      <c r="F71" s="49"/>
      <c r="G71" s="58"/>
    </row>
    <row r="72" spans="1:7" ht="39.6" customHeight="1" x14ac:dyDescent="0.25">
      <c r="A72" s="28">
        <v>5</v>
      </c>
      <c r="B72" s="32" t="s">
        <v>96</v>
      </c>
      <c r="C72" s="28" t="s">
        <v>97</v>
      </c>
      <c r="D72" s="58"/>
      <c r="E72" s="52"/>
      <c r="F72" s="49"/>
      <c r="G72" s="58"/>
    </row>
    <row r="73" spans="1:7" ht="71.25" customHeight="1" x14ac:dyDescent="0.25">
      <c r="A73" s="28">
        <v>6</v>
      </c>
      <c r="B73" s="32" t="s">
        <v>98</v>
      </c>
      <c r="C73" s="28" t="s">
        <v>99</v>
      </c>
      <c r="D73" s="58"/>
      <c r="E73" s="52"/>
      <c r="F73" s="49"/>
      <c r="G73" s="58"/>
    </row>
    <row r="74" spans="1:7" ht="39.6" customHeight="1" x14ac:dyDescent="0.25">
      <c r="A74" s="28">
        <v>7</v>
      </c>
      <c r="B74" s="32" t="s">
        <v>100</v>
      </c>
      <c r="C74" s="28" t="s">
        <v>62</v>
      </c>
      <c r="D74" s="58"/>
      <c r="E74" s="52"/>
      <c r="F74" s="49"/>
      <c r="G74" s="58"/>
    </row>
    <row r="75" spans="1:7" ht="81" customHeight="1" x14ac:dyDescent="0.25">
      <c r="A75" s="28">
        <v>8</v>
      </c>
      <c r="B75" s="32" t="s">
        <v>101</v>
      </c>
      <c r="C75" s="28" t="s">
        <v>102</v>
      </c>
      <c r="D75" s="58"/>
      <c r="E75" s="52"/>
      <c r="F75" s="49"/>
      <c r="G75" s="58"/>
    </row>
    <row r="76" spans="1:7" ht="115.2" customHeight="1" x14ac:dyDescent="0.25">
      <c r="A76" s="39">
        <v>9</v>
      </c>
      <c r="B76" s="32" t="s">
        <v>103</v>
      </c>
      <c r="C76" s="28" t="s">
        <v>104</v>
      </c>
      <c r="D76" s="58"/>
      <c r="E76" s="52"/>
      <c r="F76" s="49"/>
      <c r="G76" s="58"/>
    </row>
    <row r="77" spans="1:7" ht="57" customHeight="1" x14ac:dyDescent="0.25">
      <c r="A77" s="39">
        <v>10</v>
      </c>
      <c r="B77" s="32" t="s">
        <v>105</v>
      </c>
      <c r="C77" s="28" t="s">
        <v>106</v>
      </c>
      <c r="D77" s="58"/>
      <c r="E77" s="52"/>
      <c r="F77" s="49"/>
      <c r="G77" s="58"/>
    </row>
    <row r="78" spans="1:7" ht="25.8" customHeight="1" x14ac:dyDescent="0.25">
      <c r="A78" s="39">
        <v>11</v>
      </c>
      <c r="B78" s="32" t="s">
        <v>107</v>
      </c>
      <c r="C78" s="28" t="s">
        <v>108</v>
      </c>
      <c r="D78" s="58"/>
      <c r="E78" s="52"/>
      <c r="F78" s="49"/>
      <c r="G78" s="58"/>
    </row>
    <row r="79" spans="1:7" ht="42" customHeight="1" x14ac:dyDescent="0.25">
      <c r="A79" s="39">
        <v>12</v>
      </c>
      <c r="B79" s="32" t="s">
        <v>109</v>
      </c>
      <c r="C79" s="28" t="s">
        <v>110</v>
      </c>
      <c r="D79" s="58"/>
      <c r="E79" s="52"/>
      <c r="F79" s="49"/>
      <c r="G79" s="58"/>
    </row>
    <row r="80" spans="1:7" ht="103.5" customHeight="1" x14ac:dyDescent="0.25">
      <c r="A80" s="39">
        <v>13</v>
      </c>
      <c r="B80" s="32" t="s">
        <v>111</v>
      </c>
      <c r="C80" s="28" t="s">
        <v>112</v>
      </c>
      <c r="D80" s="58"/>
      <c r="E80" s="52"/>
      <c r="F80" s="49"/>
      <c r="G80" s="58"/>
    </row>
    <row r="81" spans="1:7" ht="78.75" hidden="1" customHeight="1" x14ac:dyDescent="0.25">
      <c r="A81" s="28" t="s">
        <v>113</v>
      </c>
      <c r="B81" s="32" t="s">
        <v>114</v>
      </c>
      <c r="C81" s="28" t="s">
        <v>115</v>
      </c>
      <c r="D81" s="58"/>
      <c r="E81" s="52"/>
      <c r="F81" s="31"/>
      <c r="G81" s="58"/>
    </row>
    <row r="82" spans="1:7" ht="53.4" customHeight="1" x14ac:dyDescent="0.25">
      <c r="A82" s="28">
        <v>14</v>
      </c>
      <c r="B82" s="40" t="s">
        <v>116</v>
      </c>
      <c r="C82" s="28" t="s">
        <v>117</v>
      </c>
      <c r="D82" s="59"/>
      <c r="E82" s="53"/>
      <c r="F82" s="24">
        <v>1015.6</v>
      </c>
      <c r="G82" s="59"/>
    </row>
    <row r="83" spans="1:7" ht="21.6" customHeight="1" x14ac:dyDescent="0.25">
      <c r="A83" s="56" t="s">
        <v>118</v>
      </c>
      <c r="B83" s="56"/>
      <c r="C83" s="56"/>
      <c r="D83" s="41">
        <f>D16+D21+D23+D26+D28+D42+D47+D49+D55+D60+D63+D82</f>
        <v>401202.62400000001</v>
      </c>
      <c r="E83" s="34"/>
      <c r="F83" s="31">
        <f>32.92*1015.6*12</f>
        <v>401202.62400000007</v>
      </c>
      <c r="G83" s="41">
        <f>G16+G21+G23+G26+G28+G42+G47+G49+G55+G60+G63+G82</f>
        <v>401202.62400000001</v>
      </c>
    </row>
  </sheetData>
  <mergeCells count="56">
    <mergeCell ref="A83:C83"/>
    <mergeCell ref="G16:G20"/>
    <mergeCell ref="G23:G25"/>
    <mergeCell ref="G28:G40"/>
    <mergeCell ref="G42:G46"/>
    <mergeCell ref="G47:G48"/>
    <mergeCell ref="G49:G54"/>
    <mergeCell ref="G55:G58"/>
    <mergeCell ref="G60:G61"/>
    <mergeCell ref="G63:G82"/>
    <mergeCell ref="D60:D61"/>
    <mergeCell ref="E60:E61"/>
    <mergeCell ref="F60:F61"/>
    <mergeCell ref="A62:E62"/>
    <mergeCell ref="F62:F80"/>
    <mergeCell ref="D63:D82"/>
    <mergeCell ref="E63:E82"/>
    <mergeCell ref="A65:A70"/>
    <mergeCell ref="C65:C70"/>
    <mergeCell ref="B67:B68"/>
    <mergeCell ref="A55:C55"/>
    <mergeCell ref="D55:D58"/>
    <mergeCell ref="E55:E58"/>
    <mergeCell ref="F55:F58"/>
    <mergeCell ref="A59:E59"/>
    <mergeCell ref="A47:C47"/>
    <mergeCell ref="D47:D48"/>
    <mergeCell ref="E47:E48"/>
    <mergeCell ref="F47:F48"/>
    <mergeCell ref="A49:C49"/>
    <mergeCell ref="D49:D54"/>
    <mergeCell ref="E49:E54"/>
    <mergeCell ref="F49:F54"/>
    <mergeCell ref="A41:E41"/>
    <mergeCell ref="A42:C42"/>
    <mergeCell ref="D42:D46"/>
    <mergeCell ref="E42:E46"/>
    <mergeCell ref="F42:F46"/>
    <mergeCell ref="D23:D25"/>
    <mergeCell ref="E23:E25"/>
    <mergeCell ref="F23:F25"/>
    <mergeCell ref="A27:E27"/>
    <mergeCell ref="A28:C28"/>
    <mergeCell ref="D28:D40"/>
    <mergeCell ref="E28:E40"/>
    <mergeCell ref="F28:F40"/>
    <mergeCell ref="A34:C34"/>
    <mergeCell ref="A15:E15"/>
    <mergeCell ref="D16:D20"/>
    <mergeCell ref="E16:E20"/>
    <mergeCell ref="F16:F20"/>
    <mergeCell ref="A22:E22"/>
    <mergeCell ref="B11:C11"/>
    <mergeCell ref="A2:E2"/>
    <mergeCell ref="A4:C5"/>
    <mergeCell ref="A1:G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Дальняя 20</vt:lpstr>
      <vt:lpstr>'Дальняя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2018-12-12T04:56:13Z</dcterms:created>
  <dcterms:modified xsi:type="dcterms:W3CDTF">2025-02-05T05:27:54Z</dcterms:modified>
</cp:coreProperties>
</file>