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30" i="1"/>
  <c r="G18" i="1"/>
  <c r="F94" i="1"/>
  <c r="D75" i="1"/>
  <c r="G75" i="1" s="1"/>
  <c r="D72" i="1"/>
  <c r="G72" i="1" s="1"/>
  <c r="E66" i="1"/>
  <c r="D66" i="1" s="1"/>
  <c r="G66" i="1" s="1"/>
  <c r="E58" i="1"/>
  <c r="D58" i="1" s="1"/>
  <c r="G58" i="1" s="1"/>
  <c r="E56" i="1"/>
  <c r="D56" i="1" s="1"/>
  <c r="G56" i="1" s="1"/>
  <c r="E49" i="1"/>
  <c r="D49" i="1" s="1"/>
  <c r="G49" i="1" s="1"/>
  <c r="E44" i="1"/>
  <c r="D44" i="1" s="1"/>
  <c r="E30" i="1"/>
  <c r="D30" i="1" s="1"/>
  <c r="D28" i="1"/>
  <c r="G28" i="1" s="1"/>
  <c r="D25" i="1"/>
  <c r="G25" i="1" s="1"/>
  <c r="D23" i="1"/>
  <c r="G23" i="1" s="1"/>
  <c r="E18" i="1"/>
  <c r="D18" i="1"/>
  <c r="G94" i="1" l="1"/>
  <c r="D94" i="1"/>
</calcChain>
</file>

<file path=xl/sharedStrings.xml><?xml version="1.0" encoding="utf-8"?>
<sst xmlns="http://schemas.openxmlformats.org/spreadsheetml/2006/main" count="164" uniqueCount="129">
  <si>
    <t>1 категория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</si>
  <si>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</si>
  <si>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</si>
  <si>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</si>
  <si>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</si>
  <si>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Год постройки</t>
  </si>
  <si>
    <t xml:space="preserve">Площадь подвальных помещений, кв.м. </t>
  </si>
  <si>
    <t>нет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</si>
  <si>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</si>
  <si>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</si>
  <si>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</si>
  <si>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</si>
  <si>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крыша</t>
  </si>
  <si>
    <t>2041-2043</t>
  </si>
  <si>
    <t>фасад,подвал,фундамент</t>
  </si>
  <si>
    <t>2038-2040</t>
  </si>
  <si>
    <t>Площадь нежилых помещений, кв.м.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</si>
  <si>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</si>
  <si>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</si>
  <si>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</si>
  <si>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</si>
  <si>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</si>
  <si>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</si>
  <si>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</si>
  <si>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</si>
  <si>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</si>
  <si>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</si>
  <si>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</si>
  <si>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</si>
  <si>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</si>
  <si>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</si>
  <si>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</si>
  <si>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</si>
  <si>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</si>
  <si>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</si>
  <si>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</si>
  <si>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</si>
  <si>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</si>
  <si>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</si>
  <si>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</si>
  <si>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</si>
  <si>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</si>
  <si>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</si>
  <si>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</si>
  <si>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</si>
  <si>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</si>
  <si>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</si>
  <si>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</si>
  <si>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</si>
  <si>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</si>
  <si>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</si>
  <si>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</si>
  <si>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</si>
  <si>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</si>
  <si>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</si>
  <si>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</si>
  <si>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</si>
  <si>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</si>
  <si>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</si>
  <si>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</si>
  <si>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</si>
  <si>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</si>
  <si>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</si>
  <si>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</si>
  <si>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</si>
  <si>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</si>
  <si>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</si>
  <si>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</si>
  <si>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</si>
  <si>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</si>
  <si>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</si>
  <si>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</si>
  <si>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</si>
  <si>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</si>
  <si>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</si>
  <si>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</si>
  <si>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</si>
  <si>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</si>
  <si>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</si>
  <si>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</si>
  <si>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</si>
  <si>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</si>
  <si>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</si>
  <si>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</si>
  <si>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</si>
  <si>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</si>
  <si>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</si>
  <si>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</si>
  <si>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</si>
  <si>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</si>
  <si>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</si>
  <si>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</si>
  <si>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</si>
  <si>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</si>
  <si>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</si>
  <si>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</si>
  <si>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</si>
  <si>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</si>
  <si>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</si>
  <si>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</si>
  <si>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</si>
  <si>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</si>
  <si>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</si>
  <si>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</si>
  <si>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</si>
  <si>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</si>
  <si>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</si>
  <si>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</si>
  <si>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</si>
  <si>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</si>
  <si>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</si>
  <si>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</si>
  <si>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</si>
  <si>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</si>
  <si>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</si>
  <si>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</si>
  <si>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</si>
  <si>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</si>
  <si>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</si>
  <si>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</si>
  <si>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</si>
  <si>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</si>
  <si>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</si>
  <si>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</si>
  <si>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</si>
  <si>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 в год руб. за 310,6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</si>
  <si>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</si>
  <si>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</si>
  <si>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4 (переход) пер.Юбилейный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</si>
</sst>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Fill="1" applyAlignment="1"/>
    <xf numFmtId="2" fontId="3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1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2" fontId="4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H94"/>
  <sheetViews>
    <sheetView tabSelected="1" zoomScaleNormal="100" workbookViewId="0">
      <selection activeCell="A3" sqref="A3"/>
    </sheetView>
  </sheetViews>
  <sheetFormatPr defaultRowHeight="13.2" x14ac:dyDescent="0.25"/>
  <cols>
    <col min="1" max="1" width="6" style="8" customWidth="1"/>
    <col min="2" max="2" width="44.33203125" style="15" customWidth="1"/>
    <col min="3" max="3" width="18" style="8" customWidth="1"/>
    <col min="4" max="4" width="13.21875" style="9" customWidth="1"/>
    <col min="5" max="5" width="9.21875" style="9" hidden="1" customWidth="1"/>
    <col min="6" max="6" width="7.6640625" style="5" hidden="1" customWidth="1"/>
    <col min="7" max="7" width="13.6640625" style="5" customWidth="1"/>
    <col min="8" max="8" width="12.21875" style="5" customWidth="1"/>
    <col min="9" max="16384" width="8.88671875" style="5"/>
  </cols>
  <sheetData>
    <row r="1" spans="1:7" x14ac:dyDescent="0.25">
      <c r="A1" s="5"/>
      <c r="C1" s="5"/>
      <c r="D1" s="10" t="s">
        <v>0</v>
      </c>
      <c r="E1" s="6"/>
    </row>
    <row r="2" spans="1:7" s="7" customFormat="1" ht="31.2" customHeight="1" x14ac:dyDescent="0.25">
      <c r="A2" s="57" t="s">
        <v>128</v>
      </c>
      <c r="B2" s="57"/>
      <c r="C2" s="57"/>
      <c r="D2" s="57"/>
      <c r="E2" s="57"/>
      <c r="F2" s="57"/>
      <c r="G2" s="57"/>
    </row>
    <row r="3" spans="1:7" s="7" customFormat="1" ht="24" customHeight="1" x14ac:dyDescent="0.25">
      <c r="A3" s="12"/>
      <c r="B3" s="16"/>
      <c r="C3" s="14" t="s">
        <v>5</v>
      </c>
      <c r="D3" s="1">
        <v>1984</v>
      </c>
    </row>
    <row r="4" spans="1:7" ht="15.6" customHeight="1" x14ac:dyDescent="0.25">
      <c r="A4" s="11"/>
      <c r="B4" s="56" t="s">
        <v>9</v>
      </c>
      <c r="C4" s="56"/>
      <c r="D4" s="22" t="s">
        <v>10</v>
      </c>
      <c r="G4" s="5" t="s">
        <v>11</v>
      </c>
    </row>
    <row r="5" spans="1:7" ht="15.6" customHeight="1" x14ac:dyDescent="0.25">
      <c r="A5" s="11"/>
      <c r="B5" s="56"/>
      <c r="C5" s="56"/>
      <c r="D5" s="22" t="s">
        <v>15</v>
      </c>
      <c r="G5" s="5" t="s">
        <v>12</v>
      </c>
    </row>
    <row r="6" spans="1:7" ht="24.6" customHeight="1" x14ac:dyDescent="0.25">
      <c r="A6" s="11"/>
      <c r="B6" s="56"/>
      <c r="C6" s="56"/>
      <c r="D6" s="22" t="s">
        <v>13</v>
      </c>
      <c r="G6" s="23" t="s">
        <v>14</v>
      </c>
    </row>
    <row r="7" spans="1:7" s="7" customFormat="1" ht="15" customHeight="1" x14ac:dyDescent="0.25">
      <c r="A7" s="4"/>
      <c r="B7" s="17"/>
      <c r="C7" s="13" t="s">
        <v>1</v>
      </c>
      <c r="D7" s="2">
        <v>1</v>
      </c>
    </row>
    <row r="8" spans="1:7" s="7" customFormat="1" ht="15" customHeight="1" x14ac:dyDescent="0.25">
      <c r="A8" s="4"/>
      <c r="B8" s="17"/>
      <c r="C8" s="13" t="s">
        <v>2</v>
      </c>
      <c r="D8" s="2">
        <v>1</v>
      </c>
    </row>
    <row r="9" spans="1:7" s="7" customFormat="1" ht="15" customHeight="1" x14ac:dyDescent="0.25">
      <c r="A9" s="4"/>
      <c r="B9" s="17"/>
      <c r="C9" s="13" t="s">
        <v>3</v>
      </c>
      <c r="D9" s="2">
        <v>10</v>
      </c>
    </row>
    <row r="10" spans="1:7" s="7" customFormat="1" ht="15" customHeight="1" x14ac:dyDescent="0.25">
      <c r="A10" s="4"/>
      <c r="B10" s="17"/>
      <c r="C10" s="13" t="s">
        <v>8</v>
      </c>
      <c r="D10" s="24">
        <v>310.60000000000002</v>
      </c>
    </row>
    <row r="11" spans="1:7" s="7" customFormat="1" ht="15" customHeight="1" x14ac:dyDescent="0.25">
      <c r="A11" s="4"/>
      <c r="B11" s="17"/>
      <c r="C11" s="13" t="s">
        <v>16</v>
      </c>
      <c r="D11" s="24" t="s">
        <v>7</v>
      </c>
    </row>
    <row r="12" spans="1:7" s="7" customFormat="1" ht="15" customHeight="1" x14ac:dyDescent="0.25">
      <c r="A12" s="4"/>
      <c r="B12" s="18"/>
      <c r="C12" s="13" t="s">
        <v>4</v>
      </c>
      <c r="D12" s="3">
        <v>43.3</v>
      </c>
    </row>
    <row r="13" spans="1:7" s="7" customFormat="1" ht="15" customHeight="1" x14ac:dyDescent="0.3">
      <c r="A13" s="4"/>
      <c r="B13" s="19"/>
      <c r="C13" s="20" t="s">
        <v>6</v>
      </c>
      <c r="D13" s="21" t="s">
        <v>7</v>
      </c>
    </row>
    <row r="14" spans="1:7" s="7" customFormat="1" ht="15" customHeight="1" x14ac:dyDescent="0.3">
      <c r="A14" s="4"/>
      <c r="B14" s="19"/>
      <c r="C14" s="20" t="s">
        <v>17</v>
      </c>
      <c r="D14" s="25">
        <v>1454</v>
      </c>
    </row>
    <row r="16" spans="1:7" ht="67.8" customHeight="1" x14ac:dyDescent="0.25">
      <c r="A16" s="26" t="s">
        <v>18</v>
      </c>
      <c r="B16" s="26" t="s">
        <v>19</v>
      </c>
      <c r="C16" s="26" t="s">
        <v>20</v>
      </c>
      <c r="D16" s="27" t="s">
        <v>126</v>
      </c>
      <c r="E16" s="26" t="s">
        <v>21</v>
      </c>
      <c r="G16" s="27" t="s">
        <v>127</v>
      </c>
    </row>
    <row r="17" spans="1:7" x14ac:dyDescent="0.25">
      <c r="A17" s="55" t="s">
        <v>22</v>
      </c>
      <c r="B17" s="55"/>
      <c r="C17" s="55"/>
      <c r="D17" s="55"/>
      <c r="E17" s="55"/>
      <c r="F17" s="29"/>
    </row>
    <row r="18" spans="1:7" ht="93" customHeight="1" x14ac:dyDescent="0.25">
      <c r="A18" s="26">
        <v>1</v>
      </c>
      <c r="B18" s="30" t="s">
        <v>23</v>
      </c>
      <c r="C18" s="26" t="s">
        <v>24</v>
      </c>
      <c r="D18" s="42">
        <f>E18*F18*12</f>
        <v>10659.792000000001</v>
      </c>
      <c r="E18" s="52">
        <f>2.91-0.05</f>
        <v>2.8600000000000003</v>
      </c>
      <c r="F18" s="49">
        <v>310.60000000000002</v>
      </c>
      <c r="G18" s="42">
        <f>D18</f>
        <v>10659.792000000001</v>
      </c>
    </row>
    <row r="19" spans="1:7" ht="39.6" customHeight="1" x14ac:dyDescent="0.25">
      <c r="A19" s="26">
        <v>2</v>
      </c>
      <c r="B19" s="30" t="s">
        <v>25</v>
      </c>
      <c r="C19" s="26" t="s">
        <v>26</v>
      </c>
      <c r="D19" s="42"/>
      <c r="E19" s="52"/>
      <c r="F19" s="49"/>
      <c r="G19" s="42"/>
    </row>
    <row r="20" spans="1:7" ht="28.2" customHeight="1" x14ac:dyDescent="0.25">
      <c r="A20" s="26">
        <v>3</v>
      </c>
      <c r="B20" s="30" t="s">
        <v>27</v>
      </c>
      <c r="C20" s="26" t="s">
        <v>26</v>
      </c>
      <c r="D20" s="42"/>
      <c r="E20" s="52"/>
      <c r="F20" s="49"/>
      <c r="G20" s="42"/>
    </row>
    <row r="21" spans="1:7" ht="40.5" customHeight="1" x14ac:dyDescent="0.25">
      <c r="A21" s="26">
        <v>4</v>
      </c>
      <c r="B21" s="30" t="s">
        <v>28</v>
      </c>
      <c r="C21" s="26" t="s">
        <v>26</v>
      </c>
      <c r="D21" s="42"/>
      <c r="E21" s="52"/>
      <c r="F21" s="49"/>
      <c r="G21" s="42"/>
    </row>
    <row r="22" spans="1:7" ht="54.6" customHeight="1" x14ac:dyDescent="0.25">
      <c r="A22" s="26">
        <v>5</v>
      </c>
      <c r="B22" s="30" t="s">
        <v>29</v>
      </c>
      <c r="C22" s="26" t="s">
        <v>26</v>
      </c>
      <c r="D22" s="42"/>
      <c r="E22" s="52"/>
      <c r="F22" s="49"/>
      <c r="G22" s="42"/>
    </row>
    <row r="23" spans="1:7" ht="27" customHeight="1" x14ac:dyDescent="0.25">
      <c r="A23" s="26">
        <v>6</v>
      </c>
      <c r="B23" s="30" t="s">
        <v>30</v>
      </c>
      <c r="C23" s="26"/>
      <c r="D23" s="31">
        <f>E23*F23*12</f>
        <v>559.08000000000004</v>
      </c>
      <c r="E23" s="32">
        <v>0.15</v>
      </c>
      <c r="F23" s="33">
        <v>310.60000000000002</v>
      </c>
      <c r="G23" s="31">
        <f>D23</f>
        <v>559.08000000000004</v>
      </c>
    </row>
    <row r="24" spans="1:7" x14ac:dyDescent="0.25">
      <c r="A24" s="55" t="s">
        <v>31</v>
      </c>
      <c r="B24" s="55"/>
      <c r="C24" s="55"/>
      <c r="D24" s="55"/>
      <c r="E24" s="55"/>
      <c r="F24" s="29"/>
    </row>
    <row r="25" spans="1:7" ht="27" customHeight="1" x14ac:dyDescent="0.25">
      <c r="A25" s="26">
        <v>1</v>
      </c>
      <c r="B25" s="30" t="s">
        <v>32</v>
      </c>
      <c r="C25" s="26" t="s">
        <v>33</v>
      </c>
      <c r="D25" s="42">
        <f>E25*F25*12</f>
        <v>3913.5600000000004</v>
      </c>
      <c r="E25" s="52">
        <v>1.05</v>
      </c>
      <c r="F25" s="49">
        <v>310.60000000000002</v>
      </c>
      <c r="G25" s="42">
        <f>D25</f>
        <v>3913.5600000000004</v>
      </c>
    </row>
    <row r="26" spans="1:7" ht="26.4" customHeight="1" x14ac:dyDescent="0.25">
      <c r="A26" s="26">
        <v>2</v>
      </c>
      <c r="B26" s="30" t="s">
        <v>34</v>
      </c>
      <c r="C26" s="26" t="s">
        <v>35</v>
      </c>
      <c r="D26" s="42"/>
      <c r="E26" s="52"/>
      <c r="F26" s="49"/>
      <c r="G26" s="42"/>
    </row>
    <row r="27" spans="1:7" ht="78" customHeight="1" x14ac:dyDescent="0.25">
      <c r="A27" s="26">
        <v>3</v>
      </c>
      <c r="B27" s="30" t="s">
        <v>36</v>
      </c>
      <c r="C27" s="26" t="s">
        <v>37</v>
      </c>
      <c r="D27" s="42"/>
      <c r="E27" s="52"/>
      <c r="F27" s="49"/>
      <c r="G27" s="42"/>
    </row>
    <row r="28" spans="1:7" ht="25.8" customHeight="1" x14ac:dyDescent="0.25">
      <c r="A28" s="26">
        <v>4</v>
      </c>
      <c r="B28" s="30" t="s">
        <v>38</v>
      </c>
      <c r="C28" s="26" t="s">
        <v>26</v>
      </c>
      <c r="D28" s="27">
        <f>E28*F28*12</f>
        <v>782.71199999999999</v>
      </c>
      <c r="E28" s="28">
        <v>0.21</v>
      </c>
      <c r="F28" s="34">
        <v>310.60000000000002</v>
      </c>
      <c r="G28" s="27">
        <f>D28</f>
        <v>782.71199999999999</v>
      </c>
    </row>
    <row r="29" spans="1:7" x14ac:dyDescent="0.25">
      <c r="A29" s="55" t="s">
        <v>39</v>
      </c>
      <c r="B29" s="55"/>
      <c r="C29" s="55"/>
      <c r="D29" s="55"/>
      <c r="E29" s="55"/>
      <c r="F29" s="29"/>
    </row>
    <row r="30" spans="1:7" x14ac:dyDescent="0.25">
      <c r="A30" s="51" t="s">
        <v>40</v>
      </c>
      <c r="B30" s="51"/>
      <c r="C30" s="51"/>
      <c r="D30" s="42">
        <f>E30*F30*12</f>
        <v>14498.808000000001</v>
      </c>
      <c r="E30" s="52">
        <f>2.89+1</f>
        <v>3.89</v>
      </c>
      <c r="F30" s="49">
        <v>310.60000000000002</v>
      </c>
      <c r="G30" s="42">
        <f>D30</f>
        <v>14498.808000000001</v>
      </c>
    </row>
    <row r="31" spans="1:7" ht="19.2" customHeight="1" x14ac:dyDescent="0.25">
      <c r="A31" s="26">
        <v>1</v>
      </c>
      <c r="B31" s="30" t="s">
        <v>41</v>
      </c>
      <c r="C31" s="26" t="s">
        <v>42</v>
      </c>
      <c r="D31" s="42"/>
      <c r="E31" s="52"/>
      <c r="F31" s="49"/>
      <c r="G31" s="42"/>
    </row>
    <row r="32" spans="1:7" ht="51.6" customHeight="1" x14ac:dyDescent="0.25">
      <c r="A32" s="26">
        <v>2</v>
      </c>
      <c r="B32" s="30" t="s">
        <v>43</v>
      </c>
      <c r="C32" s="26" t="s">
        <v>44</v>
      </c>
      <c r="D32" s="42"/>
      <c r="E32" s="52"/>
      <c r="F32" s="49"/>
      <c r="G32" s="42"/>
    </row>
    <row r="33" spans="1:7" ht="18" customHeight="1" x14ac:dyDescent="0.25">
      <c r="A33" s="26">
        <v>3</v>
      </c>
      <c r="B33" s="30" t="s">
        <v>45</v>
      </c>
      <c r="C33" s="26" t="s">
        <v>46</v>
      </c>
      <c r="D33" s="42"/>
      <c r="E33" s="52"/>
      <c r="F33" s="49"/>
      <c r="G33" s="42"/>
    </row>
    <row r="34" spans="1:7" ht="27.6" customHeight="1" x14ac:dyDescent="0.25">
      <c r="A34" s="26">
        <v>4</v>
      </c>
      <c r="B34" s="30" t="s">
        <v>47</v>
      </c>
      <c r="C34" s="26" t="s">
        <v>48</v>
      </c>
      <c r="D34" s="42"/>
      <c r="E34" s="52"/>
      <c r="F34" s="49"/>
      <c r="G34" s="42"/>
    </row>
    <row r="35" spans="1:7" ht="16.8" customHeight="1" x14ac:dyDescent="0.25">
      <c r="A35" s="26">
        <v>5</v>
      </c>
      <c r="B35" s="30" t="s">
        <v>49</v>
      </c>
      <c r="C35" s="26" t="s">
        <v>50</v>
      </c>
      <c r="D35" s="42"/>
      <c r="E35" s="52"/>
      <c r="F35" s="49"/>
      <c r="G35" s="42"/>
    </row>
    <row r="36" spans="1:7" x14ac:dyDescent="0.25">
      <c r="A36" s="51" t="s">
        <v>51</v>
      </c>
      <c r="B36" s="51"/>
      <c r="C36" s="51"/>
      <c r="D36" s="42"/>
      <c r="E36" s="52"/>
      <c r="F36" s="49"/>
      <c r="G36" s="42"/>
    </row>
    <row r="37" spans="1:7" ht="25.8" customHeight="1" x14ac:dyDescent="0.25">
      <c r="A37" s="26">
        <v>6</v>
      </c>
      <c r="B37" s="30" t="s">
        <v>52</v>
      </c>
      <c r="C37" s="26" t="s">
        <v>53</v>
      </c>
      <c r="D37" s="42"/>
      <c r="E37" s="52"/>
      <c r="F37" s="49"/>
      <c r="G37" s="42"/>
    </row>
    <row r="38" spans="1:7" ht="40.200000000000003" customHeight="1" x14ac:dyDescent="0.25">
      <c r="A38" s="26">
        <v>7</v>
      </c>
      <c r="B38" s="30" t="s">
        <v>54</v>
      </c>
      <c r="C38" s="26" t="s">
        <v>53</v>
      </c>
      <c r="D38" s="42"/>
      <c r="E38" s="52"/>
      <c r="F38" s="49"/>
      <c r="G38" s="42"/>
    </row>
    <row r="39" spans="1:7" ht="42" customHeight="1" x14ac:dyDescent="0.25">
      <c r="A39" s="26">
        <v>8</v>
      </c>
      <c r="B39" s="30" t="s">
        <v>55</v>
      </c>
      <c r="C39" s="26" t="s">
        <v>42</v>
      </c>
      <c r="D39" s="42"/>
      <c r="E39" s="52"/>
      <c r="F39" s="49"/>
      <c r="G39" s="42"/>
    </row>
    <row r="40" spans="1:7" ht="20.399999999999999" customHeight="1" x14ac:dyDescent="0.25">
      <c r="A40" s="26">
        <v>9</v>
      </c>
      <c r="B40" s="30" t="s">
        <v>56</v>
      </c>
      <c r="C40" s="26" t="s">
        <v>42</v>
      </c>
      <c r="D40" s="42"/>
      <c r="E40" s="52"/>
      <c r="F40" s="49"/>
      <c r="G40" s="42"/>
    </row>
    <row r="41" spans="1:7" ht="31.8" customHeight="1" x14ac:dyDescent="0.25">
      <c r="A41" s="26">
        <v>10</v>
      </c>
      <c r="B41" s="30" t="s">
        <v>43</v>
      </c>
      <c r="C41" s="26" t="s">
        <v>57</v>
      </c>
      <c r="D41" s="42"/>
      <c r="E41" s="52"/>
      <c r="F41" s="49"/>
      <c r="G41" s="42"/>
    </row>
    <row r="42" spans="1:7" ht="17.399999999999999" customHeight="1" x14ac:dyDescent="0.25">
      <c r="A42" s="26">
        <v>11</v>
      </c>
      <c r="B42" s="30" t="s">
        <v>58</v>
      </c>
      <c r="C42" s="26" t="s">
        <v>42</v>
      </c>
      <c r="D42" s="42"/>
      <c r="E42" s="52"/>
      <c r="F42" s="49"/>
      <c r="G42" s="42"/>
    </row>
    <row r="43" spans="1:7" x14ac:dyDescent="0.25">
      <c r="A43" s="55" t="s">
        <v>59</v>
      </c>
      <c r="B43" s="55"/>
      <c r="C43" s="55"/>
      <c r="D43" s="55"/>
      <c r="E43" s="55"/>
      <c r="F43" s="29"/>
    </row>
    <row r="44" spans="1:7" x14ac:dyDescent="0.25">
      <c r="A44" s="51" t="s">
        <v>60</v>
      </c>
      <c r="B44" s="51"/>
      <c r="C44" s="51"/>
      <c r="D44" s="42">
        <f>E44*F44*12</f>
        <v>12411.576000000001</v>
      </c>
      <c r="E44" s="52">
        <f>2.83+0.5</f>
        <v>3.33</v>
      </c>
      <c r="F44" s="49">
        <v>310.60000000000002</v>
      </c>
      <c r="G44" s="42">
        <f>D44</f>
        <v>12411.576000000001</v>
      </c>
    </row>
    <row r="45" spans="1:7" ht="94.8" customHeight="1" x14ac:dyDescent="0.25">
      <c r="A45" s="26">
        <v>1</v>
      </c>
      <c r="B45" s="30" t="s">
        <v>61</v>
      </c>
      <c r="C45" s="26" t="s">
        <v>62</v>
      </c>
      <c r="D45" s="42"/>
      <c r="E45" s="52"/>
      <c r="F45" s="49"/>
      <c r="G45" s="42"/>
    </row>
    <row r="46" spans="1:7" ht="54.6" customHeight="1" x14ac:dyDescent="0.25">
      <c r="A46" s="26">
        <v>2</v>
      </c>
      <c r="B46" s="30" t="s">
        <v>63</v>
      </c>
      <c r="C46" s="26" t="s">
        <v>62</v>
      </c>
      <c r="D46" s="42"/>
      <c r="E46" s="52"/>
      <c r="F46" s="49"/>
      <c r="G46" s="42"/>
    </row>
    <row r="47" spans="1:7" s="35" customFormat="1" ht="19.2" customHeight="1" x14ac:dyDescent="0.25">
      <c r="A47" s="26">
        <v>3</v>
      </c>
      <c r="B47" s="30" t="s">
        <v>64</v>
      </c>
      <c r="C47" s="26" t="s">
        <v>26</v>
      </c>
      <c r="D47" s="42"/>
      <c r="E47" s="52"/>
      <c r="F47" s="49"/>
      <c r="G47" s="42"/>
    </row>
    <row r="48" spans="1:7" s="35" customFormat="1" ht="30" customHeight="1" x14ac:dyDescent="0.25">
      <c r="A48" s="26">
        <v>4</v>
      </c>
      <c r="B48" s="30" t="s">
        <v>65</v>
      </c>
      <c r="C48" s="26" t="s">
        <v>62</v>
      </c>
      <c r="D48" s="42"/>
      <c r="E48" s="52"/>
      <c r="F48" s="49"/>
      <c r="G48" s="42"/>
    </row>
    <row r="49" spans="1:7" x14ac:dyDescent="0.25">
      <c r="A49" s="51" t="s">
        <v>66</v>
      </c>
      <c r="B49" s="51"/>
      <c r="C49" s="51"/>
      <c r="D49" s="42">
        <f>E49*F49*12</f>
        <v>9318</v>
      </c>
      <c r="E49" s="52">
        <f>2+0.5</f>
        <v>2.5</v>
      </c>
      <c r="F49" s="53">
        <v>310.60000000000002</v>
      </c>
      <c r="G49" s="42">
        <f>D49</f>
        <v>9318</v>
      </c>
    </row>
    <row r="50" spans="1:7" ht="68.25" customHeight="1" x14ac:dyDescent="0.25">
      <c r="A50" s="26">
        <v>1</v>
      </c>
      <c r="B50" s="30" t="s">
        <v>67</v>
      </c>
      <c r="C50" s="26" t="s">
        <v>62</v>
      </c>
      <c r="D50" s="42"/>
      <c r="E50" s="52"/>
      <c r="F50" s="53"/>
      <c r="G50" s="42"/>
    </row>
    <row r="51" spans="1:7" ht="42" customHeight="1" x14ac:dyDescent="0.25">
      <c r="A51" s="26">
        <v>2</v>
      </c>
      <c r="B51" s="30" t="s">
        <v>68</v>
      </c>
      <c r="C51" s="26" t="s">
        <v>62</v>
      </c>
      <c r="D51" s="42"/>
      <c r="E51" s="52"/>
      <c r="F51" s="53"/>
      <c r="G51" s="42"/>
    </row>
    <row r="52" spans="1:7" ht="56.25" customHeight="1" x14ac:dyDescent="0.25">
      <c r="A52" s="26">
        <v>3</v>
      </c>
      <c r="B52" s="30" t="s">
        <v>69</v>
      </c>
      <c r="C52" s="26" t="s">
        <v>62</v>
      </c>
      <c r="D52" s="42"/>
      <c r="E52" s="52"/>
      <c r="F52" s="53"/>
      <c r="G52" s="42"/>
    </row>
    <row r="53" spans="1:7" ht="13.8" customHeight="1" x14ac:dyDescent="0.25">
      <c r="A53" s="26">
        <v>4</v>
      </c>
      <c r="B53" s="30" t="s">
        <v>70</v>
      </c>
      <c r="C53" s="26" t="s">
        <v>26</v>
      </c>
      <c r="D53" s="42"/>
      <c r="E53" s="52"/>
      <c r="F53" s="53"/>
      <c r="G53" s="42"/>
    </row>
    <row r="54" spans="1:7" ht="42" customHeight="1" x14ac:dyDescent="0.25">
      <c r="A54" s="26">
        <v>5</v>
      </c>
      <c r="B54" s="30" t="s">
        <v>68</v>
      </c>
      <c r="C54" s="26" t="s">
        <v>26</v>
      </c>
      <c r="D54" s="42"/>
      <c r="E54" s="52"/>
      <c r="F54" s="53"/>
      <c r="G54" s="42"/>
    </row>
    <row r="55" spans="1:7" s="35" customFormat="1" ht="40.200000000000003" customHeight="1" x14ac:dyDescent="0.25">
      <c r="A55" s="26">
        <v>6</v>
      </c>
      <c r="B55" s="30" t="s">
        <v>71</v>
      </c>
      <c r="C55" s="26" t="s">
        <v>62</v>
      </c>
      <c r="D55" s="42"/>
      <c r="E55" s="52"/>
      <c r="F55" s="53"/>
      <c r="G55" s="42"/>
    </row>
    <row r="56" spans="1:7" x14ac:dyDescent="0.25">
      <c r="A56" s="51" t="s">
        <v>72</v>
      </c>
      <c r="B56" s="51"/>
      <c r="C56" s="51"/>
      <c r="D56" s="42">
        <f>E56*F56*12</f>
        <v>12858.840000000002</v>
      </c>
      <c r="E56" s="52">
        <f>2.45+1</f>
        <v>3.45</v>
      </c>
      <c r="F56" s="49">
        <v>310.60000000000002</v>
      </c>
      <c r="G56" s="42">
        <f>D56</f>
        <v>12858.840000000002</v>
      </c>
    </row>
    <row r="57" spans="1:7" ht="53.4" customHeight="1" x14ac:dyDescent="0.25">
      <c r="A57" s="26">
        <v>1</v>
      </c>
      <c r="B57" s="30" t="s">
        <v>73</v>
      </c>
      <c r="C57" s="26" t="s">
        <v>74</v>
      </c>
      <c r="D57" s="42"/>
      <c r="E57" s="52"/>
      <c r="F57" s="49"/>
      <c r="G57" s="42"/>
    </row>
    <row r="58" spans="1:7" x14ac:dyDescent="0.25">
      <c r="A58" s="51" t="s">
        <v>75</v>
      </c>
      <c r="B58" s="51"/>
      <c r="C58" s="51"/>
      <c r="D58" s="42">
        <f>E58*F58*12</f>
        <v>27730.368000000002</v>
      </c>
      <c r="E58" s="52">
        <f>5+2.44</f>
        <v>7.4399999999999995</v>
      </c>
      <c r="F58" s="53">
        <v>310.60000000000002</v>
      </c>
      <c r="G58" s="42">
        <f>D58</f>
        <v>27730.368000000002</v>
      </c>
    </row>
    <row r="59" spans="1:7" ht="41.4" customHeight="1" x14ac:dyDescent="0.25">
      <c r="A59" s="26">
        <v>1</v>
      </c>
      <c r="B59" s="30" t="s">
        <v>76</v>
      </c>
      <c r="C59" s="26" t="s">
        <v>26</v>
      </c>
      <c r="D59" s="42"/>
      <c r="E59" s="52"/>
      <c r="F59" s="53"/>
      <c r="G59" s="42"/>
    </row>
    <row r="60" spans="1:7" ht="16.8" customHeight="1" x14ac:dyDescent="0.25">
      <c r="A60" s="26">
        <v>2</v>
      </c>
      <c r="B60" s="30" t="s">
        <v>77</v>
      </c>
      <c r="C60" s="26" t="s">
        <v>26</v>
      </c>
      <c r="D60" s="42"/>
      <c r="E60" s="52"/>
      <c r="F60" s="53"/>
      <c r="G60" s="42"/>
    </row>
    <row r="61" spans="1:7" s="35" customFormat="1" ht="18" customHeight="1" x14ac:dyDescent="0.25">
      <c r="A61" s="26">
        <v>3</v>
      </c>
      <c r="B61" s="30" t="s">
        <v>64</v>
      </c>
      <c r="C61" s="26" t="s">
        <v>26</v>
      </c>
      <c r="D61" s="42"/>
      <c r="E61" s="52"/>
      <c r="F61" s="53"/>
      <c r="G61" s="42"/>
    </row>
    <row r="62" spans="1:7" s="35" customFormat="1" ht="31.2" customHeight="1" x14ac:dyDescent="0.25">
      <c r="A62" s="26">
        <v>4</v>
      </c>
      <c r="B62" s="30" t="s">
        <v>65</v>
      </c>
      <c r="C62" s="26" t="s">
        <v>62</v>
      </c>
      <c r="D62" s="42"/>
      <c r="E62" s="52"/>
      <c r="F62" s="53"/>
      <c r="G62" s="42"/>
    </row>
    <row r="63" spans="1:7" ht="40.799999999999997" customHeight="1" x14ac:dyDescent="0.25">
      <c r="A63" s="26">
        <v>5</v>
      </c>
      <c r="B63" s="30" t="s">
        <v>78</v>
      </c>
      <c r="C63" s="26" t="s">
        <v>62</v>
      </c>
      <c r="D63" s="42"/>
      <c r="E63" s="52"/>
      <c r="F63" s="53"/>
      <c r="G63" s="42"/>
    </row>
    <row r="64" spans="1:7" ht="27" customHeight="1" x14ac:dyDescent="0.25">
      <c r="A64" s="26">
        <v>6</v>
      </c>
      <c r="B64" s="30" t="s">
        <v>79</v>
      </c>
      <c r="C64" s="26" t="s">
        <v>26</v>
      </c>
      <c r="D64" s="42"/>
      <c r="E64" s="52"/>
      <c r="F64" s="53"/>
      <c r="G64" s="42"/>
    </row>
    <row r="65" spans="1:7" ht="15" customHeight="1" x14ac:dyDescent="0.25">
      <c r="A65" s="26">
        <v>7</v>
      </c>
      <c r="B65" s="30" t="s">
        <v>80</v>
      </c>
      <c r="C65" s="26" t="s">
        <v>26</v>
      </c>
      <c r="D65" s="42"/>
      <c r="E65" s="52"/>
      <c r="F65" s="53"/>
      <c r="G65" s="42"/>
    </row>
    <row r="66" spans="1:7" x14ac:dyDescent="0.25">
      <c r="A66" s="51" t="s">
        <v>81</v>
      </c>
      <c r="B66" s="51"/>
      <c r="C66" s="51"/>
      <c r="D66" s="42">
        <f>E66*F66*12</f>
        <v>11628.864000000001</v>
      </c>
      <c r="E66" s="54">
        <f>3.45-0.33</f>
        <v>3.12</v>
      </c>
      <c r="F66" s="49">
        <v>310.60000000000002</v>
      </c>
      <c r="G66" s="42">
        <f>D66</f>
        <v>11628.864000000001</v>
      </c>
    </row>
    <row r="67" spans="1:7" ht="67.2" customHeight="1" x14ac:dyDescent="0.25">
      <c r="A67" s="26">
        <v>1</v>
      </c>
      <c r="B67" s="30" t="s">
        <v>82</v>
      </c>
      <c r="C67" s="26" t="s">
        <v>26</v>
      </c>
      <c r="D67" s="42"/>
      <c r="E67" s="54"/>
      <c r="F67" s="49"/>
      <c r="G67" s="42"/>
    </row>
    <row r="68" spans="1:7" ht="27.6" customHeight="1" x14ac:dyDescent="0.25">
      <c r="A68" s="26">
        <v>2</v>
      </c>
      <c r="B68" s="30" t="s">
        <v>83</v>
      </c>
      <c r="C68" s="26" t="s">
        <v>26</v>
      </c>
      <c r="D68" s="42"/>
      <c r="E68" s="54"/>
      <c r="F68" s="49"/>
      <c r="G68" s="42"/>
    </row>
    <row r="69" spans="1:7" ht="82.5" customHeight="1" x14ac:dyDescent="0.25">
      <c r="A69" s="26">
        <v>3</v>
      </c>
      <c r="B69" s="30" t="s">
        <v>84</v>
      </c>
      <c r="C69" s="26" t="s">
        <v>26</v>
      </c>
      <c r="D69" s="42"/>
      <c r="E69" s="54"/>
      <c r="F69" s="49"/>
      <c r="G69" s="42"/>
    </row>
    <row r="70" spans="1:7" s="35" customFormat="1" ht="39" customHeight="1" x14ac:dyDescent="0.25">
      <c r="A70" s="26">
        <v>4</v>
      </c>
      <c r="B70" s="30" t="s">
        <v>85</v>
      </c>
      <c r="C70" s="26" t="s">
        <v>62</v>
      </c>
      <c r="D70" s="42"/>
      <c r="E70" s="54"/>
      <c r="F70" s="49"/>
      <c r="G70" s="42"/>
    </row>
    <row r="71" spans="1:7" x14ac:dyDescent="0.25">
      <c r="A71" s="51" t="s">
        <v>86</v>
      </c>
      <c r="B71" s="51"/>
      <c r="C71" s="51"/>
      <c r="D71" s="51"/>
      <c r="E71" s="51"/>
      <c r="F71" s="29"/>
    </row>
    <row r="72" spans="1:7" ht="66.599999999999994" customHeight="1" x14ac:dyDescent="0.25">
      <c r="A72" s="26">
        <v>1</v>
      </c>
      <c r="B72" s="30" t="s">
        <v>87</v>
      </c>
      <c r="C72" s="26" t="s">
        <v>88</v>
      </c>
      <c r="D72" s="42">
        <f>E72*F72*12</f>
        <v>8982.5519999999997</v>
      </c>
      <c r="E72" s="52">
        <v>2.41</v>
      </c>
      <c r="F72" s="49">
        <v>310.60000000000002</v>
      </c>
      <c r="G72" s="42">
        <f>D72</f>
        <v>8982.5519999999997</v>
      </c>
    </row>
    <row r="73" spans="1:7" ht="25.8" customHeight="1" x14ac:dyDescent="0.25">
      <c r="A73" s="26">
        <v>2</v>
      </c>
      <c r="B73" s="30" t="s">
        <v>89</v>
      </c>
      <c r="C73" s="26" t="s">
        <v>90</v>
      </c>
      <c r="D73" s="42"/>
      <c r="E73" s="52"/>
      <c r="F73" s="49"/>
      <c r="G73" s="42"/>
    </row>
    <row r="74" spans="1:7" ht="15" customHeight="1" x14ac:dyDescent="0.25">
      <c r="A74" s="51" t="s">
        <v>91</v>
      </c>
      <c r="B74" s="51"/>
      <c r="C74" s="51"/>
      <c r="D74" s="51"/>
      <c r="E74" s="51"/>
      <c r="F74" s="29"/>
    </row>
    <row r="75" spans="1:7" ht="78.75" customHeight="1" x14ac:dyDescent="0.25">
      <c r="A75" s="26">
        <v>1</v>
      </c>
      <c r="B75" s="30" t="s">
        <v>92</v>
      </c>
      <c r="C75" s="36" t="s">
        <v>93</v>
      </c>
      <c r="D75" s="43">
        <f>E75*F75*12</f>
        <v>14498.808000000001</v>
      </c>
      <c r="E75" s="46">
        <v>3.89</v>
      </c>
      <c r="F75" s="49">
        <v>310.60000000000002</v>
      </c>
      <c r="G75" s="43">
        <f>D75</f>
        <v>14498.808000000001</v>
      </c>
    </row>
    <row r="76" spans="1:7" ht="70.5" customHeight="1" x14ac:dyDescent="0.25">
      <c r="A76" s="26">
        <v>2</v>
      </c>
      <c r="B76" s="30" t="s">
        <v>94</v>
      </c>
      <c r="C76" s="36" t="s">
        <v>93</v>
      </c>
      <c r="D76" s="44"/>
      <c r="E76" s="47"/>
      <c r="F76" s="49"/>
      <c r="G76" s="44"/>
    </row>
    <row r="77" spans="1:7" ht="67.5" customHeight="1" x14ac:dyDescent="0.25">
      <c r="A77" s="50">
        <v>3</v>
      </c>
      <c r="B77" s="30" t="s">
        <v>95</v>
      </c>
      <c r="C77" s="50" t="s">
        <v>96</v>
      </c>
      <c r="D77" s="44"/>
      <c r="E77" s="47"/>
      <c r="F77" s="49"/>
      <c r="G77" s="44"/>
    </row>
    <row r="78" spans="1:7" ht="30.75" customHeight="1" x14ac:dyDescent="0.25">
      <c r="A78" s="50"/>
      <c r="B78" s="30" t="s">
        <v>97</v>
      </c>
      <c r="C78" s="50"/>
      <c r="D78" s="44"/>
      <c r="E78" s="47"/>
      <c r="F78" s="49"/>
      <c r="G78" s="44"/>
    </row>
    <row r="79" spans="1:7" ht="66" customHeight="1" x14ac:dyDescent="0.25">
      <c r="A79" s="50"/>
      <c r="B79" s="30" t="s">
        <v>98</v>
      </c>
      <c r="C79" s="50"/>
      <c r="D79" s="44"/>
      <c r="E79" s="47"/>
      <c r="F79" s="49"/>
      <c r="G79" s="44"/>
    </row>
    <row r="80" spans="1:7" ht="54.75" customHeight="1" x14ac:dyDescent="0.25">
      <c r="A80" s="50"/>
      <c r="B80" s="30" t="s">
        <v>99</v>
      </c>
      <c r="C80" s="50"/>
      <c r="D80" s="44"/>
      <c r="E80" s="47"/>
      <c r="F80" s="49"/>
      <c r="G80" s="44"/>
    </row>
    <row r="81" spans="1:8" ht="80.25" customHeight="1" x14ac:dyDescent="0.25">
      <c r="A81" s="26">
        <v>4</v>
      </c>
      <c r="B81" s="30" t="s">
        <v>100</v>
      </c>
      <c r="C81" s="36" t="s">
        <v>101</v>
      </c>
      <c r="D81" s="44"/>
      <c r="E81" s="47"/>
      <c r="F81" s="49"/>
      <c r="G81" s="44"/>
    </row>
    <row r="82" spans="1:8" ht="42" customHeight="1" x14ac:dyDescent="0.25">
      <c r="A82" s="26">
        <v>5</v>
      </c>
      <c r="B82" s="30" t="s">
        <v>102</v>
      </c>
      <c r="C82" s="26" t="s">
        <v>103</v>
      </c>
      <c r="D82" s="44"/>
      <c r="E82" s="47"/>
      <c r="F82" s="49"/>
      <c r="G82" s="44"/>
    </row>
    <row r="83" spans="1:8" ht="66" customHeight="1" x14ac:dyDescent="0.25">
      <c r="A83" s="26">
        <v>6</v>
      </c>
      <c r="B83" s="30" t="s">
        <v>104</v>
      </c>
      <c r="C83" s="26" t="s">
        <v>105</v>
      </c>
      <c r="D83" s="44"/>
      <c r="E83" s="47"/>
      <c r="F83" s="49"/>
      <c r="G83" s="44"/>
    </row>
    <row r="84" spans="1:8" ht="42.6" customHeight="1" x14ac:dyDescent="0.25">
      <c r="A84" s="26">
        <v>7</v>
      </c>
      <c r="B84" s="30" t="s">
        <v>106</v>
      </c>
      <c r="C84" s="26" t="s">
        <v>62</v>
      </c>
      <c r="D84" s="44"/>
      <c r="E84" s="47"/>
      <c r="F84" s="49"/>
      <c r="G84" s="44"/>
    </row>
    <row r="85" spans="1:8" ht="81" customHeight="1" x14ac:dyDescent="0.25">
      <c r="A85" s="26">
        <v>8</v>
      </c>
      <c r="B85" s="30" t="s">
        <v>107</v>
      </c>
      <c r="C85" s="26" t="s">
        <v>108</v>
      </c>
      <c r="D85" s="44"/>
      <c r="E85" s="47"/>
      <c r="F85" s="49"/>
      <c r="G85" s="44"/>
    </row>
    <row r="86" spans="1:8" ht="107.4" customHeight="1" x14ac:dyDescent="0.25">
      <c r="A86" s="26">
        <v>9</v>
      </c>
      <c r="B86" s="30" t="s">
        <v>109</v>
      </c>
      <c r="C86" s="26" t="s">
        <v>110</v>
      </c>
      <c r="D86" s="44"/>
      <c r="E86" s="47"/>
      <c r="F86" s="49"/>
      <c r="G86" s="44"/>
    </row>
    <row r="87" spans="1:8" ht="52.2" customHeight="1" x14ac:dyDescent="0.25">
      <c r="A87" s="26">
        <v>10</v>
      </c>
      <c r="B87" s="30" t="s">
        <v>111</v>
      </c>
      <c r="C87" s="26" t="s">
        <v>112</v>
      </c>
      <c r="D87" s="44"/>
      <c r="E87" s="47"/>
      <c r="F87" s="49"/>
      <c r="G87" s="44"/>
    </row>
    <row r="88" spans="1:8" ht="26.4" customHeight="1" x14ac:dyDescent="0.25">
      <c r="A88" s="26">
        <v>11</v>
      </c>
      <c r="B88" s="30" t="s">
        <v>113</v>
      </c>
      <c r="C88" s="26" t="s">
        <v>114</v>
      </c>
      <c r="D88" s="44"/>
      <c r="E88" s="47"/>
      <c r="F88" s="49"/>
      <c r="G88" s="44"/>
    </row>
    <row r="89" spans="1:8" ht="42" customHeight="1" x14ac:dyDescent="0.25">
      <c r="A89" s="26">
        <v>12</v>
      </c>
      <c r="B89" s="30" t="s">
        <v>115</v>
      </c>
      <c r="C89" s="26" t="s">
        <v>116</v>
      </c>
      <c r="D89" s="44"/>
      <c r="E89" s="47"/>
      <c r="F89" s="49"/>
      <c r="G89" s="44"/>
    </row>
    <row r="90" spans="1:8" ht="103.5" customHeight="1" x14ac:dyDescent="0.25">
      <c r="A90" s="26">
        <v>13</v>
      </c>
      <c r="B90" s="30" t="s">
        <v>117</v>
      </c>
      <c r="C90" s="26" t="s">
        <v>118</v>
      </c>
      <c r="D90" s="44"/>
      <c r="E90" s="47"/>
      <c r="F90" s="49"/>
      <c r="G90" s="44"/>
    </row>
    <row r="91" spans="1:8" ht="78.75" hidden="1" customHeight="1" x14ac:dyDescent="0.25">
      <c r="A91" s="26" t="s">
        <v>119</v>
      </c>
      <c r="B91" s="30" t="s">
        <v>120</v>
      </c>
      <c r="C91" s="26" t="s">
        <v>121</v>
      </c>
      <c r="D91" s="44"/>
      <c r="E91" s="47"/>
      <c r="F91" s="49"/>
      <c r="G91" s="44"/>
    </row>
    <row r="92" spans="1:8" ht="13.2" hidden="1" customHeight="1" x14ac:dyDescent="0.25">
      <c r="A92" s="26" t="s">
        <v>122</v>
      </c>
      <c r="B92" s="37"/>
      <c r="C92" s="36"/>
      <c r="D92" s="44"/>
      <c r="E92" s="47"/>
      <c r="F92" s="29"/>
      <c r="G92" s="44"/>
    </row>
    <row r="93" spans="1:8" ht="54" customHeight="1" x14ac:dyDescent="0.25">
      <c r="A93" s="26">
        <v>14</v>
      </c>
      <c r="B93" s="30" t="s">
        <v>123</v>
      </c>
      <c r="C93" s="26" t="s">
        <v>124</v>
      </c>
      <c r="D93" s="45"/>
      <c r="E93" s="48"/>
      <c r="F93" s="38">
        <v>310.60000000000002</v>
      </c>
      <c r="G93" s="45"/>
    </row>
    <row r="94" spans="1:8" ht="21.6" customHeight="1" x14ac:dyDescent="0.25">
      <c r="A94" s="41" t="s">
        <v>125</v>
      </c>
      <c r="B94" s="41"/>
      <c r="C94" s="41"/>
      <c r="D94" s="39">
        <f>D18+D23+D25+D28+D30+D44+D49+D56+D58+D66+D72+D75+D93</f>
        <v>127842.96</v>
      </c>
      <c r="E94" s="32"/>
      <c r="F94" s="40">
        <f>34.3*310.6*12</f>
        <v>127842.95999999999</v>
      </c>
      <c r="G94" s="39">
        <f>G18+G23+G25+G28+G30+G44+G49+G56+G58+G66+G72+G75+G93</f>
        <v>127842.96</v>
      </c>
      <c r="H94" s="29"/>
    </row>
  </sheetData>
  <mergeCells count="58">
    <mergeCell ref="B4:C6"/>
    <mergeCell ref="A17:E17"/>
    <mergeCell ref="A2:G2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5"/>
    <mergeCell ref="E49:E55"/>
    <mergeCell ref="F49:F55"/>
    <mergeCell ref="A56:C56"/>
    <mergeCell ref="D56:D57"/>
    <mergeCell ref="E56:E57"/>
    <mergeCell ref="F56:F57"/>
    <mergeCell ref="A58:C58"/>
    <mergeCell ref="D58:D65"/>
    <mergeCell ref="E58:E65"/>
    <mergeCell ref="F58:F65"/>
    <mergeCell ref="A66:C66"/>
    <mergeCell ref="D66:D70"/>
    <mergeCell ref="E66:E70"/>
    <mergeCell ref="F66:F70"/>
    <mergeCell ref="A71:E71"/>
    <mergeCell ref="D72:D73"/>
    <mergeCell ref="E72:E73"/>
    <mergeCell ref="F72:F73"/>
    <mergeCell ref="A74:E74"/>
    <mergeCell ref="A94:C94"/>
    <mergeCell ref="G18:G22"/>
    <mergeCell ref="G25:G27"/>
    <mergeCell ref="G30:G42"/>
    <mergeCell ref="G44:G48"/>
    <mergeCell ref="G49:G55"/>
    <mergeCell ref="G56:G57"/>
    <mergeCell ref="G58:G65"/>
    <mergeCell ref="G66:G70"/>
    <mergeCell ref="G72:G73"/>
    <mergeCell ref="G75:G93"/>
    <mergeCell ref="D75:D93"/>
    <mergeCell ref="E75:E93"/>
    <mergeCell ref="F75:F91"/>
    <mergeCell ref="A77:A80"/>
    <mergeCell ref="C77:C80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2022-12-27T02:44:14Z</cp:lastPrinted>
  <dcterms:created xsi:type="dcterms:W3CDTF">2018-12-12T05:07:38Z</dcterms:created>
  <dcterms:modified xsi:type="dcterms:W3CDTF">2025-01-16T04:45:31Z</dcterms:modified>
</cp:coreProperties>
</file>